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7115341-08F7-43A7-89F7-33C030E00F53}" xr6:coauthVersionLast="36" xr6:coauthVersionMax="36" xr10:uidLastSave="{00000000-0000-0000-0000-000000000000}"/>
  <bookViews>
    <workbookView xWindow="0" yWindow="0" windowWidth="28800" windowHeight="13470" tabRatio="689" xr2:uid="{00000000-000D-0000-FFFF-FFFF00000000}"/>
  </bookViews>
  <sheets>
    <sheet name="식물" sheetId="8" r:id="rId1"/>
    <sheet name="저서성 대형무척추동물" sheetId="5" r:id="rId2"/>
    <sheet name="곤충" sheetId="7" r:id="rId3"/>
    <sheet name="어류" sheetId="6" r:id="rId4"/>
    <sheet name="양서파충류" sheetId="2" r:id="rId5"/>
    <sheet name="포유류" sheetId="1" r:id="rId6"/>
    <sheet name="조류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2" i="9" l="1"/>
  <c r="F131" i="9"/>
  <c r="D130" i="9"/>
  <c r="D129" i="9"/>
  <c r="D128" i="9"/>
  <c r="I127" i="9"/>
  <c r="H126" i="9"/>
  <c r="H125" i="9"/>
  <c r="K5" i="7" l="1"/>
  <c r="O950" i="8"/>
  <c r="J950" i="8"/>
  <c r="I950" i="8"/>
  <c r="K949" i="8"/>
  <c r="F949" i="8"/>
  <c r="E948" i="8" s="1"/>
  <c r="K947" i="8"/>
  <c r="F947" i="8"/>
  <c r="E946" i="8"/>
  <c r="K945" i="8"/>
  <c r="F945" i="8"/>
  <c r="K944" i="8"/>
  <c r="F944" i="8"/>
  <c r="K943" i="8"/>
  <c r="F943" i="8"/>
  <c r="E942" i="8" s="1"/>
  <c r="K941" i="8"/>
  <c r="F941" i="8"/>
  <c r="K940" i="8"/>
  <c r="F940" i="8"/>
  <c r="E939" i="8"/>
  <c r="M938" i="8"/>
  <c r="F938" i="8"/>
  <c r="K937" i="8"/>
  <c r="F937" i="8"/>
  <c r="E936" i="8"/>
  <c r="M935" i="8"/>
  <c r="F935" i="8"/>
  <c r="E934" i="8" s="1"/>
  <c r="K933" i="8"/>
  <c r="F933" i="8"/>
  <c r="E932" i="8"/>
  <c r="K931" i="8"/>
  <c r="F931" i="8"/>
  <c r="E930" i="8"/>
  <c r="K929" i="8"/>
  <c r="F929" i="8"/>
  <c r="E928" i="8"/>
  <c r="K927" i="8"/>
  <c r="F927" i="8"/>
  <c r="E926" i="8"/>
  <c r="K925" i="8"/>
  <c r="F925" i="8"/>
  <c r="N924" i="8"/>
  <c r="F924" i="8"/>
  <c r="K923" i="8"/>
  <c r="F923" i="8"/>
  <c r="E922" i="8" s="1"/>
  <c r="K921" i="8"/>
  <c r="F921" i="8"/>
  <c r="K920" i="8"/>
  <c r="F920" i="8"/>
  <c r="K919" i="8"/>
  <c r="F919" i="8"/>
  <c r="K917" i="8"/>
  <c r="F917" i="8"/>
  <c r="E916" i="8"/>
  <c r="K915" i="8"/>
  <c r="F915" i="8"/>
  <c r="E914" i="8" s="1"/>
  <c r="K913" i="8"/>
  <c r="F913" i="8"/>
  <c r="K912" i="8"/>
  <c r="F912" i="8"/>
  <c r="E911" i="8" s="1"/>
  <c r="K910" i="8"/>
  <c r="F910" i="8"/>
  <c r="E909" i="8" s="1"/>
  <c r="L908" i="8"/>
  <c r="F908" i="8"/>
  <c r="E905" i="8" s="1"/>
  <c r="K907" i="8"/>
  <c r="F907" i="8"/>
  <c r="K906" i="8"/>
  <c r="F906" i="8"/>
  <c r="K904" i="8"/>
  <c r="F904" i="8"/>
  <c r="K903" i="8"/>
  <c r="F903" i="8"/>
  <c r="K902" i="8"/>
  <c r="F902" i="8"/>
  <c r="K901" i="8"/>
  <c r="F901" i="8"/>
  <c r="K900" i="8"/>
  <c r="F900" i="8"/>
  <c r="K898" i="8"/>
  <c r="F898" i="8"/>
  <c r="E897" i="8" s="1"/>
  <c r="K896" i="8"/>
  <c r="F896" i="8"/>
  <c r="E895" i="8"/>
  <c r="L894" i="8"/>
  <c r="F894" i="8"/>
  <c r="E893" i="8" s="1"/>
  <c r="K892" i="8"/>
  <c r="F892" i="8"/>
  <c r="E890" i="8" s="1"/>
  <c r="K891" i="8"/>
  <c r="F891" i="8"/>
  <c r="K889" i="8"/>
  <c r="F889" i="8"/>
  <c r="E888" i="8" s="1"/>
  <c r="K887" i="8"/>
  <c r="F887" i="8"/>
  <c r="E886" i="8" s="1"/>
  <c r="K885" i="8"/>
  <c r="F885" i="8"/>
  <c r="E884" i="8" s="1"/>
  <c r="L883" i="8"/>
  <c r="F883" i="8"/>
  <c r="E882" i="8" s="1"/>
  <c r="K881" i="8"/>
  <c r="F881" i="8"/>
  <c r="E880" i="8" s="1"/>
  <c r="K879" i="8"/>
  <c r="F879" i="8"/>
  <c r="E878" i="8" s="1"/>
  <c r="K877" i="8"/>
  <c r="F877" i="8"/>
  <c r="E876" i="8" s="1"/>
  <c r="K875" i="8"/>
  <c r="F875" i="8"/>
  <c r="K874" i="8"/>
  <c r="F874" i="8"/>
  <c r="E871" i="8" s="1"/>
  <c r="K873" i="8"/>
  <c r="F873" i="8"/>
  <c r="K872" i="8"/>
  <c r="F872" i="8"/>
  <c r="K870" i="8"/>
  <c r="F870" i="8"/>
  <c r="K869" i="8"/>
  <c r="F869" i="8"/>
  <c r="K868" i="8"/>
  <c r="F868" i="8"/>
  <c r="E866" i="8" s="1"/>
  <c r="K867" i="8"/>
  <c r="F867" i="8"/>
  <c r="K865" i="8"/>
  <c r="F865" i="8"/>
  <c r="K864" i="8"/>
  <c r="F864" i="8"/>
  <c r="L863" i="8"/>
  <c r="F863" i="8"/>
  <c r="K862" i="8"/>
  <c r="F862" i="8"/>
  <c r="K861" i="8"/>
  <c r="F861" i="8"/>
  <c r="K860" i="8"/>
  <c r="F860" i="8"/>
  <c r="K858" i="8"/>
  <c r="F858" i="8"/>
  <c r="E857" i="8"/>
  <c r="K855" i="8"/>
  <c r="F855" i="8"/>
  <c r="E854" i="8" s="1"/>
  <c r="K853" i="8"/>
  <c r="F853" i="8"/>
  <c r="E852" i="8" s="1"/>
  <c r="L851" i="8"/>
  <c r="F851" i="8"/>
  <c r="E850" i="8"/>
  <c r="K847" i="8"/>
  <c r="F847" i="8"/>
  <c r="E846" i="8" s="1"/>
  <c r="K845" i="8"/>
  <c r="F845" i="8"/>
  <c r="E844" i="8" s="1"/>
  <c r="K843" i="8"/>
  <c r="F843" i="8"/>
  <c r="E842" i="8" s="1"/>
  <c r="D841" i="8" s="1"/>
  <c r="K840" i="8"/>
  <c r="F840" i="8"/>
  <c r="E839" i="8" s="1"/>
  <c r="K838" i="8"/>
  <c r="F838" i="8"/>
  <c r="E837" i="8"/>
  <c r="K836" i="8"/>
  <c r="F836" i="8"/>
  <c r="L835" i="8"/>
  <c r="F835" i="8"/>
  <c r="E834" i="8"/>
  <c r="N831" i="8"/>
  <c r="F831" i="8"/>
  <c r="E829" i="8" s="1"/>
  <c r="D828" i="8" s="1"/>
  <c r="C827" i="8" s="1"/>
  <c r="K830" i="8"/>
  <c r="F830" i="8"/>
  <c r="K826" i="8"/>
  <c r="F826" i="8"/>
  <c r="K825" i="8"/>
  <c r="F825" i="8"/>
  <c r="K824" i="8"/>
  <c r="F824" i="8"/>
  <c r="K822" i="8"/>
  <c r="F822" i="8"/>
  <c r="E821" i="8" s="1"/>
  <c r="K820" i="8"/>
  <c r="F820" i="8"/>
  <c r="E819" i="8" s="1"/>
  <c r="K817" i="8"/>
  <c r="F817" i="8"/>
  <c r="K816" i="8"/>
  <c r="F816" i="8"/>
  <c r="K815" i="8"/>
  <c r="F815" i="8"/>
  <c r="E814" i="8" s="1"/>
  <c r="K813" i="8"/>
  <c r="F813" i="8"/>
  <c r="E812" i="8" s="1"/>
  <c r="K811" i="8"/>
  <c r="F811" i="8"/>
  <c r="E810" i="8" s="1"/>
  <c r="L808" i="8"/>
  <c r="F808" i="8"/>
  <c r="L807" i="8"/>
  <c r="F807" i="8"/>
  <c r="E806" i="8" s="1"/>
  <c r="K805" i="8"/>
  <c r="F805" i="8"/>
  <c r="E804" i="8" s="1"/>
  <c r="K803" i="8"/>
  <c r="F803" i="8"/>
  <c r="E802" i="8" s="1"/>
  <c r="M801" i="8"/>
  <c r="M950" i="8" s="1"/>
  <c r="F801" i="8"/>
  <c r="E800" i="8"/>
  <c r="K799" i="8"/>
  <c r="F799" i="8"/>
  <c r="E798" i="8" s="1"/>
  <c r="L797" i="8"/>
  <c r="F797" i="8"/>
  <c r="E796" i="8" s="1"/>
  <c r="K795" i="8"/>
  <c r="F795" i="8"/>
  <c r="E794" i="8"/>
  <c r="K793" i="8"/>
  <c r="F793" i="8"/>
  <c r="E792" i="8" s="1"/>
  <c r="K791" i="8"/>
  <c r="F791" i="8"/>
  <c r="E790" i="8" s="1"/>
  <c r="L789" i="8"/>
  <c r="F789" i="8"/>
  <c r="E788" i="8"/>
  <c r="K787" i="8"/>
  <c r="F787" i="8"/>
  <c r="E786" i="8"/>
  <c r="L784" i="8"/>
  <c r="F784" i="8"/>
  <c r="E783" i="8" s="1"/>
  <c r="K782" i="8"/>
  <c r="F782" i="8"/>
  <c r="E781" i="8" s="1"/>
  <c r="K780" i="8"/>
  <c r="F780" i="8"/>
  <c r="E779" i="8" s="1"/>
  <c r="K778" i="8"/>
  <c r="F778" i="8"/>
  <c r="K777" i="8"/>
  <c r="F777" i="8"/>
  <c r="E776" i="8" s="1"/>
  <c r="K774" i="8"/>
  <c r="F774" i="8"/>
  <c r="E773" i="8" s="1"/>
  <c r="K772" i="8"/>
  <c r="F772" i="8"/>
  <c r="E771" i="8" s="1"/>
  <c r="K770" i="8"/>
  <c r="F770" i="8"/>
  <c r="E769" i="8"/>
  <c r="K767" i="8"/>
  <c r="F767" i="8"/>
  <c r="E766" i="8" s="1"/>
  <c r="D765" i="8" s="1"/>
  <c r="K764" i="8"/>
  <c r="F764" i="8"/>
  <c r="K763" i="8"/>
  <c r="F763" i="8"/>
  <c r="K762" i="8"/>
  <c r="F762" i="8"/>
  <c r="E761" i="8" s="1"/>
  <c r="K760" i="8"/>
  <c r="F760" i="8"/>
  <c r="K759" i="8"/>
  <c r="F759" i="8"/>
  <c r="E758" i="8" s="1"/>
  <c r="K757" i="8"/>
  <c r="F757" i="8"/>
  <c r="K756" i="8"/>
  <c r="F756" i="8"/>
  <c r="L755" i="8"/>
  <c r="F755" i="8"/>
  <c r="E753" i="8" s="1"/>
  <c r="K754" i="8"/>
  <c r="F754" i="8"/>
  <c r="K750" i="8"/>
  <c r="F750" i="8"/>
  <c r="E749" i="8" s="1"/>
  <c r="D748" i="8" s="1"/>
  <c r="K747" i="8"/>
  <c r="F747" i="8"/>
  <c r="E746" i="8" s="1"/>
  <c r="D745" i="8" s="1"/>
  <c r="L744" i="8"/>
  <c r="F744" i="8"/>
  <c r="E743" i="8" s="1"/>
  <c r="K742" i="8"/>
  <c r="F742" i="8"/>
  <c r="K741" i="8"/>
  <c r="F741" i="8"/>
  <c r="E740" i="8"/>
  <c r="K739" i="8"/>
  <c r="F739" i="8"/>
  <c r="E737" i="8" s="1"/>
  <c r="K738" i="8"/>
  <c r="F738" i="8"/>
  <c r="K736" i="8"/>
  <c r="F736" i="8"/>
  <c r="E735" i="8"/>
  <c r="K732" i="8"/>
  <c r="F732" i="8"/>
  <c r="E731" i="8" s="1"/>
  <c r="D730" i="8" s="1"/>
  <c r="K729" i="8"/>
  <c r="F729" i="8"/>
  <c r="K728" i="8"/>
  <c r="F728" i="8"/>
  <c r="E727" i="8" s="1"/>
  <c r="D726" i="8" s="1"/>
  <c r="K725" i="8"/>
  <c r="F725" i="8"/>
  <c r="K724" i="8"/>
  <c r="F724" i="8"/>
  <c r="E723" i="8" s="1"/>
  <c r="D722" i="8" s="1"/>
  <c r="K720" i="8"/>
  <c r="F720" i="8"/>
  <c r="E719" i="8" s="1"/>
  <c r="D718" i="8" s="1"/>
  <c r="K717" i="8"/>
  <c r="F717" i="8"/>
  <c r="K716" i="8"/>
  <c r="F716" i="8"/>
  <c r="E715" i="8"/>
  <c r="D714" i="8" s="1"/>
  <c r="N712" i="8"/>
  <c r="N950" i="8" s="1"/>
  <c r="F712" i="8"/>
  <c r="K711" i="8"/>
  <c r="F711" i="8"/>
  <c r="K710" i="8"/>
  <c r="F710" i="8"/>
  <c r="F950" i="8" s="1"/>
  <c r="O704" i="8"/>
  <c r="J704" i="8"/>
  <c r="I704" i="8"/>
  <c r="K703" i="8"/>
  <c r="F703" i="8"/>
  <c r="K702" i="8"/>
  <c r="F702" i="8"/>
  <c r="K701" i="8"/>
  <c r="F701" i="8"/>
  <c r="K700" i="8"/>
  <c r="F700" i="8"/>
  <c r="E699" i="8"/>
  <c r="D698" i="8" s="1"/>
  <c r="K697" i="8"/>
  <c r="F697" i="8"/>
  <c r="E696" i="8"/>
  <c r="K695" i="8"/>
  <c r="F695" i="8"/>
  <c r="E694" i="8"/>
  <c r="K693" i="8"/>
  <c r="F693" i="8"/>
  <c r="E692" i="8"/>
  <c r="K691" i="8"/>
  <c r="F691" i="8"/>
  <c r="E690" i="8" s="1"/>
  <c r="K689" i="8"/>
  <c r="F689" i="8"/>
  <c r="E688" i="8"/>
  <c r="K687" i="8"/>
  <c r="F687" i="8"/>
  <c r="E686" i="8" s="1"/>
  <c r="D685" i="8" s="1"/>
  <c r="K684" i="8"/>
  <c r="F684" i="8"/>
  <c r="E683" i="8" s="1"/>
  <c r="K682" i="8"/>
  <c r="F682" i="8"/>
  <c r="E681" i="8" s="1"/>
  <c r="K678" i="8"/>
  <c r="F678" i="8"/>
  <c r="E677" i="8"/>
  <c r="D676" i="8" s="1"/>
  <c r="K675" i="8"/>
  <c r="F675" i="8"/>
  <c r="E674" i="8" s="1"/>
  <c r="K673" i="8"/>
  <c r="F673" i="8"/>
  <c r="E672" i="8" s="1"/>
  <c r="D671" i="8" s="1"/>
  <c r="K670" i="8"/>
  <c r="F670" i="8"/>
  <c r="E669" i="8" s="1"/>
  <c r="D668" i="8" s="1"/>
  <c r="K667" i="8"/>
  <c r="F667" i="8"/>
  <c r="E666" i="8" s="1"/>
  <c r="D665" i="8" s="1"/>
  <c r="K664" i="8"/>
  <c r="F664" i="8"/>
  <c r="E663" i="8" s="1"/>
  <c r="D662" i="8" s="1"/>
  <c r="K661" i="8"/>
  <c r="F661" i="8"/>
  <c r="E660" i="8" s="1"/>
  <c r="D659" i="8" s="1"/>
  <c r="L657" i="8"/>
  <c r="F657" i="8"/>
  <c r="K656" i="8"/>
  <c r="F656" i="8"/>
  <c r="E655" i="8" s="1"/>
  <c r="K654" i="8"/>
  <c r="F654" i="8"/>
  <c r="E653" i="8" s="1"/>
  <c r="K652" i="8"/>
  <c r="F652" i="8"/>
  <c r="E651" i="8" s="1"/>
  <c r="K648" i="8"/>
  <c r="F648" i="8"/>
  <c r="K647" i="8"/>
  <c r="F647" i="8"/>
  <c r="K646" i="8"/>
  <c r="F646" i="8"/>
  <c r="K645" i="8"/>
  <c r="F645" i="8"/>
  <c r="K644" i="8"/>
  <c r="F644" i="8"/>
  <c r="K643" i="8"/>
  <c r="F643" i="8"/>
  <c r="E642" i="8" s="1"/>
  <c r="D641" i="8" s="1"/>
  <c r="C640" i="8" s="1"/>
  <c r="K639" i="8"/>
  <c r="F639" i="8"/>
  <c r="E638" i="8" s="1"/>
  <c r="K637" i="8"/>
  <c r="F637" i="8"/>
  <c r="E636" i="8" s="1"/>
  <c r="D635" i="8" s="1"/>
  <c r="K634" i="8"/>
  <c r="F634" i="8"/>
  <c r="E633" i="8"/>
  <c r="K632" i="8"/>
  <c r="F632" i="8"/>
  <c r="E631" i="8" s="1"/>
  <c r="K628" i="8"/>
  <c r="F628" i="8"/>
  <c r="K627" i="8"/>
  <c r="F627" i="8"/>
  <c r="K626" i="8"/>
  <c r="F626" i="8"/>
  <c r="K625" i="8"/>
  <c r="F625" i="8"/>
  <c r="E624" i="8" s="1"/>
  <c r="K623" i="8"/>
  <c r="F623" i="8"/>
  <c r="E622" i="8" s="1"/>
  <c r="L621" i="8"/>
  <c r="F621" i="8"/>
  <c r="K620" i="8"/>
  <c r="F620" i="8"/>
  <c r="E619" i="8" s="1"/>
  <c r="L616" i="8"/>
  <c r="F616" i="8"/>
  <c r="K615" i="8"/>
  <c r="F615" i="8"/>
  <c r="K612" i="8"/>
  <c r="F612" i="8"/>
  <c r="E611" i="8" s="1"/>
  <c r="D610" i="8" s="1"/>
  <c r="M609" i="8"/>
  <c r="F609" i="8"/>
  <c r="K608" i="8"/>
  <c r="F608" i="8"/>
  <c r="K607" i="8"/>
  <c r="F607" i="8"/>
  <c r="K604" i="8"/>
  <c r="F604" i="8"/>
  <c r="N603" i="8"/>
  <c r="F603" i="8"/>
  <c r="K601" i="8"/>
  <c r="F601" i="8"/>
  <c r="K600" i="8"/>
  <c r="F600" i="8"/>
  <c r="K597" i="8"/>
  <c r="F597" i="8"/>
  <c r="E596" i="8" s="1"/>
  <c r="D595" i="8" s="1"/>
  <c r="K594" i="8"/>
  <c r="F594" i="8"/>
  <c r="K593" i="8"/>
  <c r="F593" i="8"/>
  <c r="E592" i="8" s="1"/>
  <c r="K591" i="8"/>
  <c r="F591" i="8"/>
  <c r="E590" i="8" s="1"/>
  <c r="D589" i="8" s="1"/>
  <c r="K588" i="8"/>
  <c r="F588" i="8"/>
  <c r="E587" i="8" s="1"/>
  <c r="L586" i="8"/>
  <c r="F586" i="8"/>
  <c r="E585" i="8" s="1"/>
  <c r="K582" i="8"/>
  <c r="F582" i="8"/>
  <c r="E581" i="8" s="1"/>
  <c r="K580" i="8"/>
  <c r="F580" i="8"/>
  <c r="E579" i="8" s="1"/>
  <c r="K578" i="8"/>
  <c r="F578" i="8"/>
  <c r="K577" i="8"/>
  <c r="F577" i="8"/>
  <c r="E576" i="8" s="1"/>
  <c r="K575" i="8"/>
  <c r="F575" i="8"/>
  <c r="E574" i="8" s="1"/>
  <c r="K572" i="8"/>
  <c r="F572" i="8"/>
  <c r="E571" i="8" s="1"/>
  <c r="D570" i="8" s="1"/>
  <c r="K569" i="8"/>
  <c r="F569" i="8"/>
  <c r="E568" i="8" s="1"/>
  <c r="K567" i="8"/>
  <c r="F567" i="8"/>
  <c r="E566" i="8" s="1"/>
  <c r="K564" i="8"/>
  <c r="F564" i="8"/>
  <c r="K563" i="8"/>
  <c r="F563" i="8"/>
  <c r="E562" i="8" s="1"/>
  <c r="K561" i="8"/>
  <c r="F561" i="8"/>
  <c r="E560" i="8" s="1"/>
  <c r="K558" i="8"/>
  <c r="F558" i="8"/>
  <c r="K557" i="8"/>
  <c r="F557" i="8"/>
  <c r="K554" i="8"/>
  <c r="F554" i="8"/>
  <c r="K553" i="8"/>
  <c r="F553" i="8"/>
  <c r="E552" i="8" s="1"/>
  <c r="D551" i="8" s="1"/>
  <c r="K549" i="8"/>
  <c r="F549" i="8"/>
  <c r="E548" i="8" s="1"/>
  <c r="L547" i="8"/>
  <c r="F547" i="8"/>
  <c r="E546" i="8" s="1"/>
  <c r="K545" i="8"/>
  <c r="F545" i="8"/>
  <c r="K544" i="8"/>
  <c r="F544" i="8"/>
  <c r="K543" i="8"/>
  <c r="F543" i="8"/>
  <c r="K542" i="8"/>
  <c r="F542" i="8"/>
  <c r="K541" i="8"/>
  <c r="F541" i="8"/>
  <c r="K539" i="8"/>
  <c r="F539" i="8"/>
  <c r="K538" i="8"/>
  <c r="F538" i="8"/>
  <c r="E537" i="8"/>
  <c r="K536" i="8"/>
  <c r="F536" i="8"/>
  <c r="E535" i="8" s="1"/>
  <c r="K534" i="8"/>
  <c r="F534" i="8"/>
  <c r="E533" i="8" s="1"/>
  <c r="K532" i="8"/>
  <c r="F532" i="8"/>
  <c r="E531" i="8" s="1"/>
  <c r="K530" i="8"/>
  <c r="F530" i="8"/>
  <c r="K529" i="8"/>
  <c r="F529" i="8"/>
  <c r="E528" i="8"/>
  <c r="K527" i="8"/>
  <c r="F527" i="8"/>
  <c r="E526" i="8" s="1"/>
  <c r="L525" i="8"/>
  <c r="F525" i="8"/>
  <c r="E524" i="8" s="1"/>
  <c r="K523" i="8"/>
  <c r="F523" i="8"/>
  <c r="K522" i="8"/>
  <c r="F522" i="8"/>
  <c r="K521" i="8"/>
  <c r="F521" i="8"/>
  <c r="K520" i="8"/>
  <c r="F520" i="8"/>
  <c r="K519" i="8"/>
  <c r="F519" i="8"/>
  <c r="K518" i="8"/>
  <c r="F518" i="8"/>
  <c r="K517" i="8"/>
  <c r="F517" i="8"/>
  <c r="K516" i="8"/>
  <c r="F516" i="8"/>
  <c r="K514" i="8"/>
  <c r="F514" i="8"/>
  <c r="E513" i="8" s="1"/>
  <c r="K512" i="8"/>
  <c r="F512" i="8"/>
  <c r="K511" i="8"/>
  <c r="F511" i="8"/>
  <c r="E510" i="8" s="1"/>
  <c r="M509" i="8"/>
  <c r="F509" i="8"/>
  <c r="E508" i="8" s="1"/>
  <c r="K507" i="8"/>
  <c r="F507" i="8"/>
  <c r="E506" i="8" s="1"/>
  <c r="K505" i="8"/>
  <c r="F505" i="8"/>
  <c r="E504" i="8" s="1"/>
  <c r="M503" i="8"/>
  <c r="F503" i="8"/>
  <c r="E502" i="8" s="1"/>
  <c r="K501" i="8"/>
  <c r="F501" i="8"/>
  <c r="E500" i="8" s="1"/>
  <c r="K499" i="8"/>
  <c r="F499" i="8"/>
  <c r="E498" i="8" s="1"/>
  <c r="K496" i="8"/>
  <c r="F496" i="8"/>
  <c r="E495" i="8" s="1"/>
  <c r="K494" i="8"/>
  <c r="F494" i="8"/>
  <c r="E492" i="8" s="1"/>
  <c r="L493" i="8"/>
  <c r="F493" i="8"/>
  <c r="K491" i="8"/>
  <c r="F491" i="8"/>
  <c r="E490" i="8" s="1"/>
  <c r="K489" i="8"/>
  <c r="F489" i="8"/>
  <c r="K488" i="8"/>
  <c r="F488" i="8"/>
  <c r="K487" i="8"/>
  <c r="F487" i="8"/>
  <c r="K485" i="8"/>
  <c r="F485" i="8"/>
  <c r="K484" i="8"/>
  <c r="F484" i="8"/>
  <c r="K482" i="8"/>
  <c r="F482" i="8"/>
  <c r="E481" i="8"/>
  <c r="N480" i="8"/>
  <c r="F480" i="8"/>
  <c r="K479" i="8"/>
  <c r="F479" i="8"/>
  <c r="K478" i="8"/>
  <c r="F478" i="8"/>
  <c r="K477" i="8"/>
  <c r="F477" i="8"/>
  <c r="K475" i="8"/>
  <c r="F475" i="8"/>
  <c r="E474" i="8"/>
  <c r="M473" i="8"/>
  <c r="F473" i="8"/>
  <c r="L472" i="8"/>
  <c r="F472" i="8"/>
  <c r="K471" i="8"/>
  <c r="F471" i="8"/>
  <c r="K469" i="8"/>
  <c r="F469" i="8"/>
  <c r="E468" i="8" s="1"/>
  <c r="K467" i="8"/>
  <c r="F467" i="8"/>
  <c r="E466" i="8" s="1"/>
  <c r="K464" i="8"/>
  <c r="F464" i="8"/>
  <c r="E463" i="8" s="1"/>
  <c r="D462" i="8" s="1"/>
  <c r="K461" i="8"/>
  <c r="F461" i="8"/>
  <c r="K460" i="8"/>
  <c r="F460" i="8"/>
  <c r="E459" i="8" s="1"/>
  <c r="L458" i="8"/>
  <c r="F458" i="8"/>
  <c r="E457" i="8" s="1"/>
  <c r="K456" i="8"/>
  <c r="F456" i="8"/>
  <c r="E455" i="8"/>
  <c r="K452" i="8"/>
  <c r="F452" i="8"/>
  <c r="E451" i="8" s="1"/>
  <c r="K450" i="8"/>
  <c r="F450" i="8"/>
  <c r="K449" i="8"/>
  <c r="F449" i="8"/>
  <c r="K448" i="8"/>
  <c r="F448" i="8"/>
  <c r="K446" i="8"/>
  <c r="F446" i="8"/>
  <c r="E445" i="8" s="1"/>
  <c r="K444" i="8"/>
  <c r="F444" i="8"/>
  <c r="E443" i="8" s="1"/>
  <c r="K442" i="8"/>
  <c r="F442" i="8"/>
  <c r="K441" i="8"/>
  <c r="F441" i="8"/>
  <c r="K439" i="8"/>
  <c r="F439" i="8"/>
  <c r="E438" i="8" s="1"/>
  <c r="K437" i="8"/>
  <c r="F437" i="8"/>
  <c r="E436" i="8" s="1"/>
  <c r="K435" i="8"/>
  <c r="F435" i="8"/>
  <c r="E434" i="8"/>
  <c r="K432" i="8"/>
  <c r="F432" i="8"/>
  <c r="E431" i="8" s="1"/>
  <c r="D430" i="8" s="1"/>
  <c r="M429" i="8"/>
  <c r="F429" i="8"/>
  <c r="E428" i="8" s="1"/>
  <c r="D427" i="8" s="1"/>
  <c r="K425" i="8"/>
  <c r="F425" i="8"/>
  <c r="K424" i="8"/>
  <c r="F424" i="8"/>
  <c r="K423" i="8"/>
  <c r="F423" i="8"/>
  <c r="E422" i="8"/>
  <c r="D421" i="8" s="1"/>
  <c r="K420" i="8"/>
  <c r="F420" i="8"/>
  <c r="E419" i="8" s="1"/>
  <c r="D418" i="8" s="1"/>
  <c r="K416" i="8"/>
  <c r="F416" i="8"/>
  <c r="E415" i="8"/>
  <c r="K414" i="8"/>
  <c r="F414" i="8"/>
  <c r="E413" i="8" s="1"/>
  <c r="D412" i="8" s="1"/>
  <c r="K411" i="8"/>
  <c r="F411" i="8"/>
  <c r="E410" i="8"/>
  <c r="D409" i="8" s="1"/>
  <c r="K408" i="8"/>
  <c r="F408" i="8"/>
  <c r="K407" i="8"/>
  <c r="F407" i="8"/>
  <c r="K406" i="8"/>
  <c r="F406" i="8"/>
  <c r="E405" i="8" s="1"/>
  <c r="K404" i="8"/>
  <c r="F404" i="8"/>
  <c r="E403" i="8" s="1"/>
  <c r="K402" i="8"/>
  <c r="F402" i="8"/>
  <c r="E401" i="8" s="1"/>
  <c r="K400" i="8"/>
  <c r="F400" i="8"/>
  <c r="K399" i="8"/>
  <c r="F399" i="8"/>
  <c r="K398" i="8"/>
  <c r="F398" i="8"/>
  <c r="K394" i="8"/>
  <c r="F394" i="8"/>
  <c r="K393" i="8"/>
  <c r="F393" i="8"/>
  <c r="K392" i="8"/>
  <c r="F392" i="8"/>
  <c r="K390" i="8"/>
  <c r="F390" i="8"/>
  <c r="E389" i="8" s="1"/>
  <c r="K388" i="8"/>
  <c r="F388" i="8"/>
  <c r="E387" i="8" s="1"/>
  <c r="K386" i="8"/>
  <c r="F386" i="8"/>
  <c r="E385" i="8" s="1"/>
  <c r="K384" i="8"/>
  <c r="F384" i="8"/>
  <c r="E383" i="8" s="1"/>
  <c r="M382" i="8"/>
  <c r="F382" i="8"/>
  <c r="K381" i="8"/>
  <c r="F381" i="8"/>
  <c r="E380" i="8" s="1"/>
  <c r="K379" i="8"/>
  <c r="F379" i="8"/>
  <c r="E378" i="8" s="1"/>
  <c r="K376" i="8"/>
  <c r="F376" i="8"/>
  <c r="E375" i="8" s="1"/>
  <c r="D374" i="8" s="1"/>
  <c r="K373" i="8"/>
  <c r="F373" i="8"/>
  <c r="E372" i="8"/>
  <c r="D371" i="8" s="1"/>
  <c r="K370" i="8"/>
  <c r="F370" i="8"/>
  <c r="E369" i="8"/>
  <c r="D368" i="8" s="1"/>
  <c r="K367" i="8"/>
  <c r="F367" i="8"/>
  <c r="K366" i="8"/>
  <c r="F366" i="8"/>
  <c r="M365" i="8"/>
  <c r="M704" i="8" s="1"/>
  <c r="F365" i="8"/>
  <c r="E364" i="8" s="1"/>
  <c r="L363" i="8"/>
  <c r="F363" i="8"/>
  <c r="E362" i="8" s="1"/>
  <c r="K360" i="8"/>
  <c r="F360" i="8"/>
  <c r="E359" i="8" s="1"/>
  <c r="K358" i="8"/>
  <c r="F358" i="8"/>
  <c r="L357" i="8"/>
  <c r="F357" i="8"/>
  <c r="L356" i="8"/>
  <c r="F356" i="8"/>
  <c r="E355" i="8" s="1"/>
  <c r="K354" i="8"/>
  <c r="F354" i="8"/>
  <c r="E352" i="8" s="1"/>
  <c r="K353" i="8"/>
  <c r="F353" i="8"/>
  <c r="K349" i="8"/>
  <c r="F349" i="8"/>
  <c r="E346" i="8" s="1"/>
  <c r="K348" i="8"/>
  <c r="F348" i="8"/>
  <c r="K347" i="8"/>
  <c r="F347" i="8"/>
  <c r="K345" i="8"/>
  <c r="F345" i="8"/>
  <c r="K344" i="8"/>
  <c r="F344" i="8"/>
  <c r="E343" i="8" s="1"/>
  <c r="K342" i="8"/>
  <c r="F342" i="8"/>
  <c r="E341" i="8" s="1"/>
  <c r="K340" i="8"/>
  <c r="F340" i="8"/>
  <c r="K339" i="8"/>
  <c r="F339" i="8"/>
  <c r="K338" i="8"/>
  <c r="F338" i="8"/>
  <c r="K337" i="8"/>
  <c r="F337" i="8"/>
  <c r="K336" i="8"/>
  <c r="F336" i="8"/>
  <c r="K335" i="8"/>
  <c r="F335" i="8"/>
  <c r="K334" i="8"/>
  <c r="F334" i="8"/>
  <c r="K333" i="8"/>
  <c r="F333" i="8"/>
  <c r="K332" i="8"/>
  <c r="F332" i="8"/>
  <c r="K331" i="8"/>
  <c r="F331" i="8"/>
  <c r="K327" i="8"/>
  <c r="F327" i="8"/>
  <c r="E326" i="8"/>
  <c r="D325" i="8" s="1"/>
  <c r="C324" i="8" s="1"/>
  <c r="K323" i="8"/>
  <c r="F323" i="8"/>
  <c r="E322" i="8"/>
  <c r="D321" i="8" s="1"/>
  <c r="C320" i="8" s="1"/>
  <c r="K319" i="8"/>
  <c r="F319" i="8"/>
  <c r="K318" i="8"/>
  <c r="F318" i="8"/>
  <c r="K317" i="8"/>
  <c r="F317" i="8"/>
  <c r="K314" i="8"/>
  <c r="F314" i="8"/>
  <c r="E313" i="8" s="1"/>
  <c r="D312" i="8" s="1"/>
  <c r="N311" i="8"/>
  <c r="N704" i="8" s="1"/>
  <c r="F311" i="8"/>
  <c r="E308" i="8" s="1"/>
  <c r="K310" i="8"/>
  <c r="F310" i="8"/>
  <c r="K309" i="8"/>
  <c r="F309" i="8"/>
  <c r="K307" i="8"/>
  <c r="F307" i="8"/>
  <c r="E306" i="8" s="1"/>
  <c r="K305" i="8"/>
  <c r="F305" i="8"/>
  <c r="E304" i="8"/>
  <c r="K302" i="8"/>
  <c r="F302" i="8"/>
  <c r="E301" i="8" s="1"/>
  <c r="K300" i="8"/>
  <c r="F300" i="8"/>
  <c r="L299" i="8"/>
  <c r="F299" i="8"/>
  <c r="K297" i="8"/>
  <c r="F297" i="8"/>
  <c r="E295" i="8" s="1"/>
  <c r="K296" i="8"/>
  <c r="F296" i="8"/>
  <c r="K294" i="8"/>
  <c r="F294" i="8"/>
  <c r="E293" i="8" s="1"/>
  <c r="K290" i="8"/>
  <c r="F290" i="8"/>
  <c r="K289" i="8"/>
  <c r="F289" i="8"/>
  <c r="K288" i="8"/>
  <c r="F288" i="8"/>
  <c r="K287" i="8"/>
  <c r="F287" i="8"/>
  <c r="K286" i="8"/>
  <c r="F286" i="8"/>
  <c r="K285" i="8"/>
  <c r="F285" i="8"/>
  <c r="E284" i="8" s="1"/>
  <c r="K283" i="8"/>
  <c r="F283" i="8"/>
  <c r="E282" i="8" s="1"/>
  <c r="K280" i="8"/>
  <c r="F280" i="8"/>
  <c r="E277" i="8" s="1"/>
  <c r="K279" i="8"/>
  <c r="F279" i="8"/>
  <c r="K278" i="8"/>
  <c r="F278" i="8"/>
  <c r="K276" i="8"/>
  <c r="F276" i="8"/>
  <c r="E275" i="8" s="1"/>
  <c r="D274" i="8" s="1"/>
  <c r="K272" i="8"/>
  <c r="F272" i="8"/>
  <c r="E271" i="8" s="1"/>
  <c r="D268" i="8" s="1"/>
  <c r="C267" i="8" s="1"/>
  <c r="K270" i="8"/>
  <c r="F270" i="8"/>
  <c r="E269" i="8"/>
  <c r="K266" i="8"/>
  <c r="F266" i="8"/>
  <c r="K265" i="8"/>
  <c r="F265" i="8"/>
  <c r="K264" i="8"/>
  <c r="F264" i="8"/>
  <c r="K263" i="8"/>
  <c r="F263" i="8"/>
  <c r="E262" i="8" s="1"/>
  <c r="K261" i="8"/>
  <c r="F261" i="8"/>
  <c r="K260" i="8"/>
  <c r="F260" i="8"/>
  <c r="K256" i="8"/>
  <c r="K704" i="8" s="1"/>
  <c r="F256" i="8"/>
  <c r="O248" i="8"/>
  <c r="J248" i="8"/>
  <c r="I248" i="8"/>
  <c r="K247" i="8"/>
  <c r="F247" i="8"/>
  <c r="E246" i="8" s="1"/>
  <c r="D245" i="8" s="1"/>
  <c r="C244" i="8" s="1"/>
  <c r="K243" i="8"/>
  <c r="F243" i="8"/>
  <c r="E242" i="8" s="1"/>
  <c r="D241" i="8" s="1"/>
  <c r="K240" i="8"/>
  <c r="F240" i="8"/>
  <c r="E238" i="8" s="1"/>
  <c r="D237" i="8" s="1"/>
  <c r="K239" i="8"/>
  <c r="F239" i="8"/>
  <c r="K236" i="8"/>
  <c r="F236" i="8"/>
  <c r="E235" i="8" s="1"/>
  <c r="D234" i="8" s="1"/>
  <c r="K233" i="8"/>
  <c r="F233" i="8"/>
  <c r="E232" i="8" s="1"/>
  <c r="L231" i="8"/>
  <c r="F231" i="8"/>
  <c r="E229" i="8" s="1"/>
  <c r="K230" i="8"/>
  <c r="F230" i="8"/>
  <c r="K228" i="8"/>
  <c r="F228" i="8"/>
  <c r="K227" i="8"/>
  <c r="F227" i="8"/>
  <c r="E226" i="8" s="1"/>
  <c r="K225" i="8"/>
  <c r="F225" i="8"/>
  <c r="E224" i="8" s="1"/>
  <c r="N223" i="8"/>
  <c r="N248" i="8" s="1"/>
  <c r="F223" i="8"/>
  <c r="E222" i="8" s="1"/>
  <c r="K221" i="8"/>
  <c r="F221" i="8"/>
  <c r="E220" i="8" s="1"/>
  <c r="K219" i="8"/>
  <c r="F219" i="8"/>
  <c r="E218" i="8" s="1"/>
  <c r="K217" i="8"/>
  <c r="F217" i="8"/>
  <c r="E216" i="8" s="1"/>
  <c r="K213" i="8"/>
  <c r="F213" i="8"/>
  <c r="E212" i="8" s="1"/>
  <c r="K211" i="8"/>
  <c r="F211" i="8"/>
  <c r="E209" i="8" s="1"/>
  <c r="D208" i="8" s="1"/>
  <c r="C207" i="8" s="1"/>
  <c r="K210" i="8"/>
  <c r="F210" i="8"/>
  <c r="K206" i="8"/>
  <c r="F206" i="8"/>
  <c r="E205" i="8"/>
  <c r="D204" i="8" s="1"/>
  <c r="C203" i="8" s="1"/>
  <c r="K202" i="8"/>
  <c r="F202" i="8"/>
  <c r="E201" i="8" s="1"/>
  <c r="D200" i="8" s="1"/>
  <c r="K199" i="8"/>
  <c r="F199" i="8"/>
  <c r="E198" i="8" s="1"/>
  <c r="K197" i="8"/>
  <c r="F197" i="8"/>
  <c r="E196" i="8" s="1"/>
  <c r="D195" i="8" s="1"/>
  <c r="K193" i="8"/>
  <c r="F193" i="8"/>
  <c r="K192" i="8"/>
  <c r="F192" i="8"/>
  <c r="K191" i="8"/>
  <c r="F191" i="8"/>
  <c r="K190" i="8"/>
  <c r="F190" i="8"/>
  <c r="K189" i="8"/>
  <c r="F189" i="8"/>
  <c r="K188" i="8"/>
  <c r="F188" i="8"/>
  <c r="L187" i="8"/>
  <c r="F187" i="8"/>
  <c r="K186" i="8"/>
  <c r="F186" i="8"/>
  <c r="K185" i="8"/>
  <c r="F185" i="8"/>
  <c r="K184" i="8"/>
  <c r="F184" i="8"/>
  <c r="K183" i="8"/>
  <c r="F183" i="8"/>
  <c r="K182" i="8"/>
  <c r="F182" i="8"/>
  <c r="K180" i="8"/>
  <c r="F180" i="8"/>
  <c r="K179" i="8"/>
  <c r="F179" i="8"/>
  <c r="K178" i="8"/>
  <c r="F178" i="8"/>
  <c r="K174" i="8"/>
  <c r="F174" i="8"/>
  <c r="E172" i="8" s="1"/>
  <c r="K173" i="8"/>
  <c r="F173" i="8"/>
  <c r="K171" i="8"/>
  <c r="F171" i="8"/>
  <c r="E170" i="8" s="1"/>
  <c r="K169" i="8"/>
  <c r="F169" i="8"/>
  <c r="E168" i="8"/>
  <c r="K167" i="8"/>
  <c r="F167" i="8"/>
  <c r="E166" i="8" s="1"/>
  <c r="K165" i="8"/>
  <c r="F165" i="8"/>
  <c r="E164" i="8" s="1"/>
  <c r="K163" i="8"/>
  <c r="F163" i="8"/>
  <c r="E162" i="8" s="1"/>
  <c r="K161" i="8"/>
  <c r="F161" i="8"/>
  <c r="E160" i="8" s="1"/>
  <c r="K159" i="8"/>
  <c r="F159" i="8"/>
  <c r="E158" i="8" s="1"/>
  <c r="M157" i="8"/>
  <c r="M248" i="8" s="1"/>
  <c r="F157" i="8"/>
  <c r="K156" i="8"/>
  <c r="F156" i="8"/>
  <c r="E153" i="8" s="1"/>
  <c r="K155" i="8"/>
  <c r="F155" i="8"/>
  <c r="K154" i="8"/>
  <c r="F154" i="8"/>
  <c r="K152" i="8"/>
  <c r="F152" i="8"/>
  <c r="E151" i="8" s="1"/>
  <c r="K150" i="8"/>
  <c r="F150" i="8"/>
  <c r="E149" i="8"/>
  <c r="K148" i="8"/>
  <c r="F148" i="8"/>
  <c r="K147" i="8"/>
  <c r="F147" i="8"/>
  <c r="K146" i="8"/>
  <c r="F146" i="8"/>
  <c r="K145" i="8"/>
  <c r="F145" i="8"/>
  <c r="E143" i="8" s="1"/>
  <c r="K144" i="8"/>
  <c r="F144" i="8"/>
  <c r="K142" i="8"/>
  <c r="F142" i="8"/>
  <c r="K141" i="8"/>
  <c r="F141" i="8"/>
  <c r="K139" i="8"/>
  <c r="F139" i="8"/>
  <c r="E138" i="8"/>
  <c r="K137" i="8"/>
  <c r="F137" i="8"/>
  <c r="E136" i="8" s="1"/>
  <c r="K135" i="8"/>
  <c r="F135" i="8"/>
  <c r="E134" i="8" s="1"/>
  <c r="L133" i="8"/>
  <c r="F133" i="8"/>
  <c r="K132" i="8"/>
  <c r="F132" i="8"/>
  <c r="K131" i="8"/>
  <c r="F131" i="8"/>
  <c r="E130" i="8" s="1"/>
  <c r="K129" i="8"/>
  <c r="F129" i="8"/>
  <c r="E128" i="8"/>
  <c r="K127" i="8"/>
  <c r="F127" i="8"/>
  <c r="E125" i="8" s="1"/>
  <c r="K126" i="8"/>
  <c r="F126" i="8"/>
  <c r="K124" i="8"/>
  <c r="F124" i="8"/>
  <c r="E123" i="8" s="1"/>
  <c r="K122" i="8"/>
  <c r="F122" i="8"/>
  <c r="K121" i="8"/>
  <c r="F121" i="8"/>
  <c r="K120" i="8"/>
  <c r="F120" i="8"/>
  <c r="E119" i="8"/>
  <c r="K118" i="8"/>
  <c r="F118" i="8"/>
  <c r="K117" i="8"/>
  <c r="F117" i="8"/>
  <c r="E116" i="8" s="1"/>
  <c r="L115" i="8"/>
  <c r="F115" i="8"/>
  <c r="K114" i="8"/>
  <c r="F114" i="8"/>
  <c r="K113" i="8"/>
  <c r="F113" i="8"/>
  <c r="E112" i="8"/>
  <c r="K111" i="8"/>
  <c r="F111" i="8"/>
  <c r="E110" i="8" s="1"/>
  <c r="K109" i="8"/>
  <c r="F109" i="8"/>
  <c r="E108" i="8" s="1"/>
  <c r="K107" i="8"/>
  <c r="F107" i="8"/>
  <c r="E106" i="8" s="1"/>
  <c r="K105" i="8"/>
  <c r="F105" i="8"/>
  <c r="E104" i="8"/>
  <c r="K103" i="8"/>
  <c r="F103" i="8"/>
  <c r="E102" i="8" s="1"/>
  <c r="K101" i="8"/>
  <c r="F101" i="8"/>
  <c r="E100" i="8" s="1"/>
  <c r="K99" i="8"/>
  <c r="F99" i="8"/>
  <c r="E98" i="8" s="1"/>
  <c r="K97" i="8"/>
  <c r="F97" i="8"/>
  <c r="E96" i="8" s="1"/>
  <c r="K95" i="8"/>
  <c r="F95" i="8"/>
  <c r="K94" i="8"/>
  <c r="F94" i="8"/>
  <c r="K93" i="8"/>
  <c r="F93" i="8"/>
  <c r="K91" i="8"/>
  <c r="F91" i="8"/>
  <c r="E90" i="8" s="1"/>
  <c r="K89" i="8"/>
  <c r="F89" i="8"/>
  <c r="L87" i="8"/>
  <c r="F87" i="8"/>
  <c r="E86" i="8"/>
  <c r="K85" i="8"/>
  <c r="F85" i="8"/>
  <c r="E84" i="8" s="1"/>
  <c r="K83" i="8"/>
  <c r="F83" i="8"/>
  <c r="E82" i="8" s="1"/>
  <c r="K79" i="8"/>
  <c r="F79" i="8"/>
  <c r="E78" i="8"/>
  <c r="D77" i="8" s="1"/>
  <c r="K76" i="8"/>
  <c r="F76" i="8"/>
  <c r="E75" i="8" s="1"/>
  <c r="D74" i="8" s="1"/>
  <c r="K72" i="8"/>
  <c r="F72" i="8"/>
  <c r="K71" i="8"/>
  <c r="F71" i="8"/>
  <c r="B66" i="8"/>
  <c r="O64" i="8"/>
  <c r="N64" i="8"/>
  <c r="M64" i="8"/>
  <c r="L64" i="8"/>
  <c r="J64" i="8"/>
  <c r="I64" i="8"/>
  <c r="K63" i="8"/>
  <c r="F63" i="8"/>
  <c r="K62" i="8"/>
  <c r="F62" i="8"/>
  <c r="K61" i="8"/>
  <c r="F61" i="8"/>
  <c r="K60" i="8"/>
  <c r="F60" i="8"/>
  <c r="K56" i="8"/>
  <c r="F56" i="8"/>
  <c r="E55" i="8" s="1"/>
  <c r="D54" i="8" s="1"/>
  <c r="C53" i="8" s="1"/>
  <c r="K52" i="8"/>
  <c r="K64" i="8" s="1"/>
  <c r="P64" i="8" s="1"/>
  <c r="F52" i="8"/>
  <c r="E51" i="8" s="1"/>
  <c r="O46" i="8"/>
  <c r="N46" i="8"/>
  <c r="M46" i="8"/>
  <c r="J46" i="8"/>
  <c r="I46" i="8"/>
  <c r="K45" i="8"/>
  <c r="F45" i="8"/>
  <c r="E44" i="8" s="1"/>
  <c r="D43" i="8" s="1"/>
  <c r="K42" i="8"/>
  <c r="F42" i="8"/>
  <c r="E41" i="8" s="1"/>
  <c r="D40" i="8" s="1"/>
  <c r="K39" i="8"/>
  <c r="F39" i="8"/>
  <c r="E38" i="8" s="1"/>
  <c r="D37" i="8" s="1"/>
  <c r="K36" i="8"/>
  <c r="F36" i="8"/>
  <c r="K35" i="8"/>
  <c r="F35" i="8"/>
  <c r="K34" i="8"/>
  <c r="F34" i="8"/>
  <c r="K33" i="8"/>
  <c r="F33" i="8"/>
  <c r="K32" i="8"/>
  <c r="F32" i="8"/>
  <c r="K30" i="8"/>
  <c r="F30" i="8"/>
  <c r="K29" i="8"/>
  <c r="F29" i="8"/>
  <c r="E28" i="8" s="1"/>
  <c r="L26" i="8"/>
  <c r="L46" i="8" s="1"/>
  <c r="F26" i="8"/>
  <c r="E25" i="8"/>
  <c r="K24" i="8"/>
  <c r="F24" i="8"/>
  <c r="E23" i="8" s="1"/>
  <c r="D22" i="8" s="1"/>
  <c r="K21" i="8"/>
  <c r="F21" i="8"/>
  <c r="E20" i="8"/>
  <c r="D19" i="8"/>
  <c r="K17" i="8"/>
  <c r="F17" i="8"/>
  <c r="E16" i="8" s="1"/>
  <c r="D15" i="8" s="1"/>
  <c r="C14" i="8" s="1"/>
  <c r="K12" i="8"/>
  <c r="F12" i="8"/>
  <c r="E11" i="8" s="1"/>
  <c r="D10" i="8" s="1"/>
  <c r="C9" i="8" s="1"/>
  <c r="K7" i="8"/>
  <c r="F7" i="8"/>
  <c r="E6" i="8" s="1"/>
  <c r="D559" i="8" l="1"/>
  <c r="C194" i="8"/>
  <c r="D584" i="8"/>
  <c r="F248" i="8"/>
  <c r="F704" i="8"/>
  <c r="D281" i="8"/>
  <c r="C273" i="8" s="1"/>
  <c r="D573" i="8"/>
  <c r="D768" i="8"/>
  <c r="E859" i="8"/>
  <c r="D856" i="8" s="1"/>
  <c r="C848" i="8" s="1"/>
  <c r="E918" i="8"/>
  <c r="D734" i="8"/>
  <c r="E70" i="8"/>
  <c r="E177" i="8"/>
  <c r="E181" i="8"/>
  <c r="D176" i="8" s="1"/>
  <c r="C175" i="8" s="1"/>
  <c r="E259" i="8"/>
  <c r="D258" i="8" s="1"/>
  <c r="C257" i="8" s="1"/>
  <c r="L704" i="8"/>
  <c r="E316" i="8"/>
  <c r="D315" i="8" s="1"/>
  <c r="E330" i="8"/>
  <c r="E391" i="8"/>
  <c r="D377" i="8" s="1"/>
  <c r="E397" i="8"/>
  <c r="E447" i="8"/>
  <c r="D433" i="8" s="1"/>
  <c r="C426" i="8" s="1"/>
  <c r="E470" i="8"/>
  <c r="E486" i="8"/>
  <c r="E556" i="8"/>
  <c r="D555" i="8" s="1"/>
  <c r="D565" i="8"/>
  <c r="E614" i="8"/>
  <c r="D613" i="8" s="1"/>
  <c r="D630" i="8"/>
  <c r="K950" i="8"/>
  <c r="D809" i="8"/>
  <c r="E899" i="8"/>
  <c r="I956" i="8"/>
  <c r="K248" i="8"/>
  <c r="P248" i="8" s="1"/>
  <c r="E140" i="8"/>
  <c r="E248" i="8" s="1"/>
  <c r="E298" i="8"/>
  <c r="D292" i="8" s="1"/>
  <c r="C291" i="8" s="1"/>
  <c r="D361" i="8"/>
  <c r="E440" i="8"/>
  <c r="E599" i="8"/>
  <c r="L950" i="8"/>
  <c r="P950" i="8" s="1"/>
  <c r="E823" i="8"/>
  <c r="D818" i="8" s="1"/>
  <c r="J956" i="8"/>
  <c r="C713" i="8"/>
  <c r="K46" i="8"/>
  <c r="P46" i="8" s="1"/>
  <c r="E31" i="8"/>
  <c r="C73" i="8"/>
  <c r="D351" i="8"/>
  <c r="C350" i="8" s="1"/>
  <c r="E483" i="8"/>
  <c r="E515" i="8"/>
  <c r="D497" i="8" s="1"/>
  <c r="E540" i="8"/>
  <c r="D618" i="8"/>
  <c r="C617" i="8" s="1"/>
  <c r="D849" i="8"/>
  <c r="O956" i="8"/>
  <c r="F64" i="8"/>
  <c r="E59" i="8"/>
  <c r="D58" i="8" s="1"/>
  <c r="C57" i="8" s="1"/>
  <c r="L248" i="8"/>
  <c r="E92" i="8"/>
  <c r="E476" i="8"/>
  <c r="D465" i="8" s="1"/>
  <c r="E602" i="8"/>
  <c r="E606" i="8"/>
  <c r="D605" i="8" s="1"/>
  <c r="D833" i="8"/>
  <c r="D329" i="8"/>
  <c r="C328" i="8" s="1"/>
  <c r="D27" i="8"/>
  <c r="C18" i="8" s="1"/>
  <c r="D215" i="8"/>
  <c r="C214" i="8" s="1"/>
  <c r="D775" i="8"/>
  <c r="C550" i="8"/>
  <c r="D69" i="8"/>
  <c r="C658" i="8"/>
  <c r="D752" i="8"/>
  <c r="D303" i="8"/>
  <c r="E64" i="8"/>
  <c r="D454" i="8"/>
  <c r="C832" i="8"/>
  <c r="N956" i="8"/>
  <c r="N953" i="8"/>
  <c r="D650" i="8"/>
  <c r="C649" i="8" s="1"/>
  <c r="E46" i="8"/>
  <c r="D5" i="8"/>
  <c r="F953" i="8"/>
  <c r="C733" i="8"/>
  <c r="M956" i="8"/>
  <c r="M953" i="8"/>
  <c r="C629" i="8"/>
  <c r="K953" i="8"/>
  <c r="P704" i="8"/>
  <c r="C721" i="8"/>
  <c r="L956" i="8"/>
  <c r="L953" i="8"/>
  <c r="D396" i="8"/>
  <c r="C395" i="8" s="1"/>
  <c r="C417" i="8"/>
  <c r="D680" i="8"/>
  <c r="C679" i="8" s="1"/>
  <c r="D785" i="8"/>
  <c r="D50" i="8"/>
  <c r="E88" i="8"/>
  <c r="E255" i="8"/>
  <c r="E709" i="8"/>
  <c r="F46" i="8"/>
  <c r="F956" i="8" s="1"/>
  <c r="I953" i="8"/>
  <c r="J953" i="8"/>
  <c r="O953" i="8"/>
  <c r="D598" i="8" l="1"/>
  <c r="C583" i="8" s="1"/>
  <c r="C453" i="8"/>
  <c r="D81" i="8"/>
  <c r="C80" i="8" s="1"/>
  <c r="K956" i="8"/>
  <c r="C68" i="8"/>
  <c r="D708" i="8"/>
  <c r="E950" i="8"/>
  <c r="P953" i="8"/>
  <c r="D254" i="8"/>
  <c r="E704" i="8"/>
  <c r="C4" i="8"/>
  <c r="C46" i="8" s="1"/>
  <c r="D46" i="8"/>
  <c r="C49" i="8"/>
  <c r="C64" i="8" s="1"/>
  <c r="D64" i="8"/>
  <c r="P956" i="8"/>
  <c r="C751" i="8"/>
  <c r="D248" i="8" l="1"/>
  <c r="C248" i="8"/>
  <c r="D704" i="8"/>
  <c r="C253" i="8"/>
  <c r="C704" i="8" s="1"/>
  <c r="E956" i="8"/>
  <c r="E953" i="8"/>
  <c r="C707" i="8"/>
  <c r="C950" i="8" s="1"/>
  <c r="D950" i="8"/>
  <c r="D956" i="8" l="1"/>
  <c r="D953" i="8"/>
  <c r="C956" i="8"/>
  <c r="C953" i="8"/>
  <c r="E5" i="7" l="1"/>
  <c r="K6" i="7"/>
  <c r="E6" i="7" s="1"/>
  <c r="K7" i="7"/>
  <c r="E7" i="7" s="1"/>
  <c r="K8" i="7"/>
  <c r="E8" i="7" s="1"/>
  <c r="K10" i="7"/>
  <c r="E10" i="7" s="1"/>
  <c r="D9" i="7" s="1"/>
  <c r="K12" i="7"/>
  <c r="E12" i="7" s="1"/>
  <c r="K13" i="7"/>
  <c r="E13" i="7" s="1"/>
  <c r="K14" i="7"/>
  <c r="E14" i="7" s="1"/>
  <c r="K15" i="7"/>
  <c r="E15" i="7" s="1"/>
  <c r="K16" i="7"/>
  <c r="E16" i="7" s="1"/>
  <c r="K17" i="7"/>
  <c r="E17" i="7" s="1"/>
  <c r="K20" i="7"/>
  <c r="E20" i="7" s="1"/>
  <c r="D19" i="7" s="1"/>
  <c r="C18" i="7" s="1"/>
  <c r="K23" i="7"/>
  <c r="E23" i="7" s="1"/>
  <c r="K24" i="7"/>
  <c r="E24" i="7" s="1"/>
  <c r="E383" i="7" s="1"/>
  <c r="K25" i="7"/>
  <c r="E25" i="7" s="1"/>
  <c r="K28" i="7"/>
  <c r="E28" i="7" s="1"/>
  <c r="D27" i="7" s="1"/>
  <c r="K30" i="7"/>
  <c r="E30" i="7" s="1"/>
  <c r="D29" i="7" s="1"/>
  <c r="D384" i="7" s="1"/>
  <c r="K33" i="7"/>
  <c r="E33" i="7" s="1"/>
  <c r="K34" i="7"/>
  <c r="E34" i="7" s="1"/>
  <c r="D32" i="7" s="1"/>
  <c r="K35" i="7"/>
  <c r="E35" i="7" s="1"/>
  <c r="K36" i="7"/>
  <c r="E36" i="7" s="1"/>
  <c r="K37" i="7"/>
  <c r="E37" i="7" s="1"/>
  <c r="K38" i="7"/>
  <c r="E38" i="7" s="1"/>
  <c r="K39" i="7"/>
  <c r="E39" i="7" s="1"/>
  <c r="K40" i="7"/>
  <c r="E40" i="7" s="1"/>
  <c r="K42" i="7"/>
  <c r="E42" i="7" s="1"/>
  <c r="K43" i="7"/>
  <c r="E43" i="7" s="1"/>
  <c r="K45" i="7"/>
  <c r="E45" i="7" s="1"/>
  <c r="D44" i="7" s="1"/>
  <c r="K47" i="7"/>
  <c r="E47" i="7" s="1"/>
  <c r="K48" i="7"/>
  <c r="E48" i="7" s="1"/>
  <c r="K50" i="7"/>
  <c r="E50" i="7" s="1"/>
  <c r="D49" i="7" s="1"/>
  <c r="K52" i="7"/>
  <c r="E52" i="7" s="1"/>
  <c r="K53" i="7"/>
  <c r="E53" i="7" s="1"/>
  <c r="K54" i="7"/>
  <c r="E54" i="7" s="1"/>
  <c r="K55" i="7"/>
  <c r="E55" i="7" s="1"/>
  <c r="K56" i="7"/>
  <c r="E56" i="7" s="1"/>
  <c r="K57" i="7"/>
  <c r="E57" i="7" s="1"/>
  <c r="E60" i="7"/>
  <c r="K60" i="7"/>
  <c r="K61" i="7"/>
  <c r="E61" i="7" s="1"/>
  <c r="K62" i="7"/>
  <c r="E62" i="7" s="1"/>
  <c r="K63" i="7"/>
  <c r="E63" i="7" s="1"/>
  <c r="K64" i="7"/>
  <c r="E64" i="7" s="1"/>
  <c r="K65" i="7"/>
  <c r="E65" i="7" s="1"/>
  <c r="E66" i="7"/>
  <c r="K66" i="7"/>
  <c r="K68" i="7"/>
  <c r="E68" i="7" s="1"/>
  <c r="K70" i="7"/>
  <c r="E70" i="7" s="1"/>
  <c r="D69" i="7" s="1"/>
  <c r="K72" i="7"/>
  <c r="E72" i="7" s="1"/>
  <c r="K73" i="7"/>
  <c r="E73" i="7" s="1"/>
  <c r="K74" i="7"/>
  <c r="E74" i="7" s="1"/>
  <c r="K75" i="7"/>
  <c r="E75" i="7" s="1"/>
  <c r="K77" i="7"/>
  <c r="E77" i="7" s="1"/>
  <c r="K78" i="7"/>
  <c r="E78" i="7" s="1"/>
  <c r="K79" i="7"/>
  <c r="E79" i="7" s="1"/>
  <c r="K81" i="7"/>
  <c r="E81" i="7" s="1"/>
  <c r="K82" i="7"/>
  <c r="E82" i="7" s="1"/>
  <c r="K84" i="7"/>
  <c r="E84" i="7" s="1"/>
  <c r="K85" i="7"/>
  <c r="E85" i="7" s="1"/>
  <c r="K86" i="7"/>
  <c r="E86" i="7" s="1"/>
  <c r="K87" i="7"/>
  <c r="E87" i="7" s="1"/>
  <c r="K88" i="7"/>
  <c r="E88" i="7" s="1"/>
  <c r="K90" i="7"/>
  <c r="E90" i="7" s="1"/>
  <c r="D89" i="7" s="1"/>
  <c r="K92" i="7"/>
  <c r="E92" i="7" s="1"/>
  <c r="D91" i="7" s="1"/>
  <c r="K94" i="7"/>
  <c r="E94" i="7" s="1"/>
  <c r="D93" i="7" s="1"/>
  <c r="K96" i="7"/>
  <c r="E96" i="7" s="1"/>
  <c r="K97" i="7"/>
  <c r="E97" i="7" s="1"/>
  <c r="K98" i="7"/>
  <c r="E98" i="7" s="1"/>
  <c r="K99" i="7"/>
  <c r="E99" i="7" s="1"/>
  <c r="K100" i="7"/>
  <c r="E100" i="7" s="1"/>
  <c r="K101" i="7"/>
  <c r="E101" i="7" s="1"/>
  <c r="K102" i="7"/>
  <c r="E102" i="7" s="1"/>
  <c r="K103" i="7"/>
  <c r="E103" i="7" s="1"/>
  <c r="K105" i="7"/>
  <c r="E105" i="7" s="1"/>
  <c r="K106" i="7"/>
  <c r="E106" i="7" s="1"/>
  <c r="K107" i="7"/>
  <c r="E107" i="7" s="1"/>
  <c r="K108" i="7"/>
  <c r="E108" i="7" s="1"/>
  <c r="K110" i="7"/>
  <c r="E110" i="7" s="1"/>
  <c r="D109" i="7" s="1"/>
  <c r="K112" i="7"/>
  <c r="E112" i="7" s="1"/>
  <c r="K113" i="7"/>
  <c r="E113" i="7" s="1"/>
  <c r="K115" i="7"/>
  <c r="E115" i="7" s="1"/>
  <c r="D114" i="7" s="1"/>
  <c r="K118" i="7"/>
  <c r="E118" i="7" s="1"/>
  <c r="D117" i="7" s="1"/>
  <c r="K120" i="7"/>
  <c r="E120" i="7" s="1"/>
  <c r="K122" i="7"/>
  <c r="E122" i="7" s="1"/>
  <c r="D121" i="7" s="1"/>
  <c r="K124" i="7"/>
  <c r="E124" i="7" s="1"/>
  <c r="D123" i="7" s="1"/>
  <c r="E126" i="7"/>
  <c r="K126" i="7"/>
  <c r="K127" i="7"/>
  <c r="E127" i="7" s="1"/>
  <c r="K129" i="7"/>
  <c r="E129" i="7" s="1"/>
  <c r="D128" i="7" s="1"/>
  <c r="K131" i="7"/>
  <c r="E131" i="7" s="1"/>
  <c r="K132" i="7"/>
  <c r="E132" i="7" s="1"/>
  <c r="E133" i="7"/>
  <c r="K133" i="7"/>
  <c r="K134" i="7"/>
  <c r="E134" i="7" s="1"/>
  <c r="K136" i="7"/>
  <c r="E136" i="7" s="1"/>
  <c r="D135" i="7" s="1"/>
  <c r="K138" i="7"/>
  <c r="E138" i="7" s="1"/>
  <c r="D137" i="7" s="1"/>
  <c r="E140" i="7"/>
  <c r="K140" i="7"/>
  <c r="K141" i="7"/>
  <c r="E141" i="7" s="1"/>
  <c r="K142" i="7"/>
  <c r="E142" i="7" s="1"/>
  <c r="K144" i="7"/>
  <c r="E144" i="7" s="1"/>
  <c r="E145" i="7"/>
  <c r="K145" i="7"/>
  <c r="K146" i="7"/>
  <c r="E146" i="7" s="1"/>
  <c r="K147" i="7"/>
  <c r="E147" i="7" s="1"/>
  <c r="K148" i="7"/>
  <c r="E148" i="7" s="1"/>
  <c r="K149" i="7"/>
  <c r="E149" i="7" s="1"/>
  <c r="K150" i="7"/>
  <c r="E150" i="7" s="1"/>
  <c r="K151" i="7"/>
  <c r="E151" i="7" s="1"/>
  <c r="K152" i="7"/>
  <c r="E152" i="7" s="1"/>
  <c r="K153" i="7"/>
  <c r="E153" i="7" s="1"/>
  <c r="K154" i="7"/>
  <c r="E154" i="7" s="1"/>
  <c r="E155" i="7"/>
  <c r="K155" i="7"/>
  <c r="K156" i="7"/>
  <c r="E156" i="7" s="1"/>
  <c r="K157" i="7"/>
  <c r="E157" i="7" s="1"/>
  <c r="K158" i="7"/>
  <c r="E158" i="7" s="1"/>
  <c r="K160" i="7"/>
  <c r="E160" i="7" s="1"/>
  <c r="D159" i="7" s="1"/>
  <c r="E162" i="7"/>
  <c r="K162" i="7"/>
  <c r="K163" i="7"/>
  <c r="E163" i="7" s="1"/>
  <c r="K165" i="7"/>
  <c r="E165" i="7" s="1"/>
  <c r="D164" i="7" s="1"/>
  <c r="K167" i="7"/>
  <c r="E167" i="7" s="1"/>
  <c r="K168" i="7"/>
  <c r="E168" i="7" s="1"/>
  <c r="K171" i="7"/>
  <c r="E171" i="7" s="1"/>
  <c r="K172" i="7"/>
  <c r="E172" i="7" s="1"/>
  <c r="K174" i="7"/>
  <c r="E174" i="7" s="1"/>
  <c r="K175" i="7"/>
  <c r="E175" i="7" s="1"/>
  <c r="K176" i="7"/>
  <c r="E176" i="7" s="1"/>
  <c r="K177" i="7"/>
  <c r="E177" i="7" s="1"/>
  <c r="K178" i="7"/>
  <c r="E178" i="7" s="1"/>
  <c r="K179" i="7"/>
  <c r="E179" i="7" s="1"/>
  <c r="K180" i="7"/>
  <c r="E180" i="7" s="1"/>
  <c r="K182" i="7"/>
  <c r="E182" i="7" s="1"/>
  <c r="D181" i="7" s="1"/>
  <c r="E184" i="7"/>
  <c r="K184" i="7"/>
  <c r="K185" i="7"/>
  <c r="E185" i="7" s="1"/>
  <c r="K186" i="7"/>
  <c r="E186" i="7" s="1"/>
  <c r="K187" i="7"/>
  <c r="E187" i="7" s="1"/>
  <c r="K189" i="7"/>
  <c r="E189" i="7" s="1"/>
  <c r="K190" i="7"/>
  <c r="E190" i="7" s="1"/>
  <c r="K191" i="7"/>
  <c r="E191" i="7" s="1"/>
  <c r="K192" i="7"/>
  <c r="E192" i="7" s="1"/>
  <c r="K193" i="7"/>
  <c r="E193" i="7" s="1"/>
  <c r="K194" i="7"/>
  <c r="E194" i="7" s="1"/>
  <c r="K197" i="7"/>
  <c r="E197" i="7" s="1"/>
  <c r="D196" i="7" s="1"/>
  <c r="K199" i="7"/>
  <c r="E199" i="7" s="1"/>
  <c r="K201" i="7"/>
  <c r="E201" i="7" s="1"/>
  <c r="K202" i="7"/>
  <c r="E202" i="7" s="1"/>
  <c r="K203" i="7"/>
  <c r="E203" i="7" s="1"/>
  <c r="K205" i="7"/>
  <c r="E205" i="7" s="1"/>
  <c r="K206" i="7"/>
  <c r="E206" i="7" s="1"/>
  <c r="K208" i="7"/>
  <c r="E208" i="7" s="1"/>
  <c r="E209" i="7"/>
  <c r="K209" i="7"/>
  <c r="K211" i="7"/>
  <c r="E211" i="7" s="1"/>
  <c r="K212" i="7"/>
  <c r="E212" i="7" s="1"/>
  <c r="K213" i="7"/>
  <c r="E213" i="7" s="1"/>
  <c r="K214" i="7"/>
  <c r="E214" i="7" s="1"/>
  <c r="K215" i="7"/>
  <c r="E215" i="7" s="1"/>
  <c r="K216" i="7"/>
  <c r="E216" i="7" s="1"/>
  <c r="K217" i="7"/>
  <c r="E217" i="7" s="1"/>
  <c r="K218" i="7"/>
  <c r="E218" i="7" s="1"/>
  <c r="K219" i="7"/>
  <c r="E219" i="7" s="1"/>
  <c r="K220" i="7"/>
  <c r="E220" i="7" s="1"/>
  <c r="K221" i="7"/>
  <c r="E221" i="7" s="1"/>
  <c r="K222" i="7"/>
  <c r="E222" i="7" s="1"/>
  <c r="K223" i="7"/>
  <c r="E223" i="7" s="1"/>
  <c r="K224" i="7"/>
  <c r="E224" i="7" s="1"/>
  <c r="K225" i="7"/>
  <c r="E225" i="7" s="1"/>
  <c r="K226" i="7"/>
  <c r="E226" i="7" s="1"/>
  <c r="K227" i="7"/>
  <c r="E227" i="7" s="1"/>
  <c r="K228" i="7"/>
  <c r="E228" i="7" s="1"/>
  <c r="K229" i="7"/>
  <c r="E229" i="7" s="1"/>
  <c r="K230" i="7"/>
  <c r="E230" i="7" s="1"/>
  <c r="K231" i="7"/>
  <c r="E231" i="7" s="1"/>
  <c r="K232" i="7"/>
  <c r="E232" i="7" s="1"/>
  <c r="K234" i="7"/>
  <c r="E234" i="7" s="1"/>
  <c r="K235" i="7"/>
  <c r="E235" i="7" s="1"/>
  <c r="K236" i="7"/>
  <c r="E236" i="7" s="1"/>
  <c r="K238" i="7"/>
  <c r="E238" i="7" s="1"/>
  <c r="K239" i="7"/>
  <c r="E239" i="7" s="1"/>
  <c r="K240" i="7"/>
  <c r="E240" i="7" s="1"/>
  <c r="K242" i="7"/>
  <c r="E242" i="7" s="1"/>
  <c r="D241" i="7" s="1"/>
  <c r="K244" i="7"/>
  <c r="E244" i="7" s="1"/>
  <c r="D243" i="7" s="1"/>
  <c r="E246" i="7"/>
  <c r="D245" i="7" s="1"/>
  <c r="K246" i="7"/>
  <c r="K248" i="7"/>
  <c r="E248" i="7" s="1"/>
  <c r="D247" i="7" s="1"/>
  <c r="K250" i="7"/>
  <c r="E250" i="7" s="1"/>
  <c r="D249" i="7" s="1"/>
  <c r="K252" i="7"/>
  <c r="E252" i="7" s="1"/>
  <c r="K253" i="7"/>
  <c r="E253" i="7" s="1"/>
  <c r="K255" i="7"/>
  <c r="E255" i="7" s="1"/>
  <c r="D254" i="7" s="1"/>
  <c r="K257" i="7"/>
  <c r="E257" i="7" s="1"/>
  <c r="D256" i="7" s="1"/>
  <c r="K259" i="7"/>
  <c r="E259" i="7" s="1"/>
  <c r="D258" i="7" s="1"/>
  <c r="K260" i="7"/>
  <c r="E260" i="7" s="1"/>
  <c r="K263" i="7"/>
  <c r="E263" i="7" s="1"/>
  <c r="D262" i="7" s="1"/>
  <c r="K265" i="7"/>
  <c r="E265" i="7" s="1"/>
  <c r="D264" i="7" s="1"/>
  <c r="K267" i="7"/>
  <c r="E267" i="7" s="1"/>
  <c r="K268" i="7"/>
  <c r="E268" i="7" s="1"/>
  <c r="K269" i="7"/>
  <c r="E269" i="7" s="1"/>
  <c r="K270" i="7"/>
  <c r="E270" i="7" s="1"/>
  <c r="K271" i="7"/>
  <c r="E271" i="7" s="1"/>
  <c r="K273" i="7"/>
  <c r="E273" i="7" s="1"/>
  <c r="K274" i="7"/>
  <c r="E274" i="7" s="1"/>
  <c r="K275" i="7"/>
  <c r="E275" i="7" s="1"/>
  <c r="K276" i="7"/>
  <c r="E276" i="7" s="1"/>
  <c r="K277" i="7"/>
  <c r="E277" i="7" s="1"/>
  <c r="K278" i="7"/>
  <c r="E278" i="7" s="1"/>
  <c r="K280" i="7"/>
  <c r="E280" i="7" s="1"/>
  <c r="K281" i="7"/>
  <c r="E281" i="7" s="1"/>
  <c r="K282" i="7"/>
  <c r="E282" i="7" s="1"/>
  <c r="K283" i="7"/>
  <c r="E283" i="7" s="1"/>
  <c r="K285" i="7"/>
  <c r="E285" i="7" s="1"/>
  <c r="D284" i="7" s="1"/>
  <c r="K287" i="7"/>
  <c r="E287" i="7" s="1"/>
  <c r="K288" i="7"/>
  <c r="E288" i="7" s="1"/>
  <c r="K290" i="7"/>
  <c r="E290" i="7" s="1"/>
  <c r="K291" i="7"/>
  <c r="E291" i="7" s="1"/>
  <c r="K292" i="7"/>
  <c r="E292" i="7" s="1"/>
  <c r="K293" i="7"/>
  <c r="E293" i="7" s="1"/>
  <c r="K294" i="7"/>
  <c r="E294" i="7" s="1"/>
  <c r="K295" i="7"/>
  <c r="E295" i="7" s="1"/>
  <c r="K296" i="7"/>
  <c r="E296" i="7" s="1"/>
  <c r="K298" i="7"/>
  <c r="E298" i="7" s="1"/>
  <c r="K299" i="7"/>
  <c r="E299" i="7" s="1"/>
  <c r="E301" i="7"/>
  <c r="D300" i="7" s="1"/>
  <c r="K301" i="7"/>
  <c r="K303" i="7"/>
  <c r="E303" i="7" s="1"/>
  <c r="D302" i="7" s="1"/>
  <c r="K305" i="7"/>
  <c r="E305" i="7" s="1"/>
  <c r="K306" i="7"/>
  <c r="E306" i="7" s="1"/>
  <c r="K307" i="7"/>
  <c r="E307" i="7" s="1"/>
  <c r="K309" i="7"/>
  <c r="E309" i="7" s="1"/>
  <c r="K310" i="7"/>
  <c r="E310" i="7" s="1"/>
  <c r="K311" i="7"/>
  <c r="E311" i="7" s="1"/>
  <c r="K312" i="7"/>
  <c r="E312" i="7" s="1"/>
  <c r="K314" i="7"/>
  <c r="E314" i="7" s="1"/>
  <c r="K315" i="7"/>
  <c r="E315" i="7" s="1"/>
  <c r="K316" i="7"/>
  <c r="E316" i="7" s="1"/>
  <c r="K317" i="7"/>
  <c r="E317" i="7" s="1"/>
  <c r="K318" i="7"/>
  <c r="E318" i="7" s="1"/>
  <c r="K319" i="7"/>
  <c r="E319" i="7" s="1"/>
  <c r="K320" i="7"/>
  <c r="E320" i="7" s="1"/>
  <c r="K321" i="7"/>
  <c r="E321" i="7" s="1"/>
  <c r="K322" i="7"/>
  <c r="E322" i="7" s="1"/>
  <c r="K323" i="7"/>
  <c r="E323" i="7" s="1"/>
  <c r="K324" i="7"/>
  <c r="E324" i="7" s="1"/>
  <c r="K325" i="7"/>
  <c r="E325" i="7" s="1"/>
  <c r="K326" i="7"/>
  <c r="E326" i="7" s="1"/>
  <c r="K327" i="7"/>
  <c r="E327" i="7" s="1"/>
  <c r="K328" i="7"/>
  <c r="E328" i="7" s="1"/>
  <c r="K329" i="7"/>
  <c r="E329" i="7" s="1"/>
  <c r="K330" i="7"/>
  <c r="E330" i="7" s="1"/>
  <c r="K331" i="7"/>
  <c r="E331" i="7" s="1"/>
  <c r="K332" i="7"/>
  <c r="E332" i="7" s="1"/>
  <c r="K333" i="7"/>
  <c r="E333" i="7" s="1"/>
  <c r="K334" i="7"/>
  <c r="E334" i="7" s="1"/>
  <c r="K335" i="7"/>
  <c r="E335" i="7" s="1"/>
  <c r="K336" i="7"/>
  <c r="E336" i="7" s="1"/>
  <c r="K337" i="7"/>
  <c r="E337" i="7" s="1"/>
  <c r="K338" i="7"/>
  <c r="E338" i="7" s="1"/>
  <c r="K339" i="7"/>
  <c r="E339" i="7" s="1"/>
  <c r="K340" i="7"/>
  <c r="E340" i="7" s="1"/>
  <c r="K341" i="7"/>
  <c r="E341" i="7" s="1"/>
  <c r="K342" i="7"/>
  <c r="E342" i="7" s="1"/>
  <c r="K343" i="7"/>
  <c r="E343" i="7" s="1"/>
  <c r="K344" i="7"/>
  <c r="E344" i="7" s="1"/>
  <c r="K346" i="7"/>
  <c r="E346" i="7" s="1"/>
  <c r="D345" i="7" s="1"/>
  <c r="E348" i="7"/>
  <c r="K348" i="7"/>
  <c r="K349" i="7"/>
  <c r="E349" i="7" s="1"/>
  <c r="K350" i="7"/>
  <c r="E350" i="7" s="1"/>
  <c r="K351" i="7"/>
  <c r="E351" i="7" s="1"/>
  <c r="K352" i="7"/>
  <c r="E352" i="7" s="1"/>
  <c r="K353" i="7"/>
  <c r="E353" i="7" s="1"/>
  <c r="E354" i="7"/>
  <c r="K354" i="7"/>
  <c r="K355" i="7"/>
  <c r="E355" i="7" s="1"/>
  <c r="K357" i="7"/>
  <c r="E357" i="7" s="1"/>
  <c r="D356" i="7" s="1"/>
  <c r="K359" i="7"/>
  <c r="E359" i="7" s="1"/>
  <c r="D358" i="7" s="1"/>
  <c r="K361" i="7"/>
  <c r="E361" i="7" s="1"/>
  <c r="K362" i="7"/>
  <c r="E362" i="7" s="1"/>
  <c r="K363" i="7"/>
  <c r="E363" i="7" s="1"/>
  <c r="K365" i="7"/>
  <c r="E365" i="7" s="1"/>
  <c r="K366" i="7"/>
  <c r="E366" i="7" s="1"/>
  <c r="K367" i="7"/>
  <c r="E367" i="7" s="1"/>
  <c r="K368" i="7"/>
  <c r="E368" i="7" s="1"/>
  <c r="K369" i="7"/>
  <c r="E369" i="7" s="1"/>
  <c r="K371" i="7"/>
  <c r="E371" i="7" s="1"/>
  <c r="K372" i="7"/>
  <c r="E372" i="7" s="1"/>
  <c r="K373" i="7"/>
  <c r="E373" i="7" s="1"/>
  <c r="K374" i="7"/>
  <c r="E374" i="7" s="1"/>
  <c r="K375" i="7"/>
  <c r="E375" i="7" s="1"/>
  <c r="H376" i="7"/>
  <c r="I376" i="7"/>
  <c r="J376" i="7"/>
  <c r="O376" i="7"/>
  <c r="P376" i="7"/>
  <c r="Q376" i="7"/>
  <c r="R376" i="7"/>
  <c r="S376" i="7"/>
  <c r="I377" i="7"/>
  <c r="J377" i="7"/>
  <c r="I381" i="7"/>
  <c r="J381" i="7"/>
  <c r="D382" i="7"/>
  <c r="E382" i="7"/>
  <c r="I382" i="7"/>
  <c r="J382" i="7"/>
  <c r="K382" i="7"/>
  <c r="I383" i="7"/>
  <c r="J383" i="7"/>
  <c r="K383" i="7"/>
  <c r="E384" i="7"/>
  <c r="I384" i="7"/>
  <c r="J384" i="7"/>
  <c r="I385" i="7"/>
  <c r="J385" i="7"/>
  <c r="K385" i="7"/>
  <c r="I386" i="7"/>
  <c r="J386" i="7"/>
  <c r="I387" i="7"/>
  <c r="J387" i="7"/>
  <c r="I388" i="7"/>
  <c r="J388" i="7"/>
  <c r="I389" i="7"/>
  <c r="J389" i="7"/>
  <c r="I390" i="7"/>
  <c r="J390" i="7"/>
  <c r="I244" i="5"/>
  <c r="D286" i="7" l="1"/>
  <c r="D204" i="7"/>
  <c r="D166" i="7"/>
  <c r="D370" i="7"/>
  <c r="D251" i="7"/>
  <c r="D111" i="7"/>
  <c r="K384" i="7"/>
  <c r="D233" i="7"/>
  <c r="D183" i="7"/>
  <c r="K386" i="7"/>
  <c r="K381" i="7"/>
  <c r="D161" i="7"/>
  <c r="D46" i="7"/>
  <c r="D4" i="7"/>
  <c r="D11" i="7"/>
  <c r="E381" i="7"/>
  <c r="K377" i="7"/>
  <c r="D308" i="7"/>
  <c r="D80" i="7"/>
  <c r="K390" i="7"/>
  <c r="D125" i="7"/>
  <c r="D41" i="7"/>
  <c r="K389" i="7"/>
  <c r="D76" i="7"/>
  <c r="K388" i="7"/>
  <c r="D279" i="7"/>
  <c r="K376" i="7"/>
  <c r="D289" i="7"/>
  <c r="D130" i="7"/>
  <c r="K387" i="7"/>
  <c r="D59" i="7"/>
  <c r="D364" i="7"/>
  <c r="D297" i="7"/>
  <c r="E390" i="7"/>
  <c r="D170" i="7"/>
  <c r="D347" i="7"/>
  <c r="D313" i="7"/>
  <c r="D173" i="7"/>
  <c r="E388" i="7"/>
  <c r="D71" i="7"/>
  <c r="E376" i="7"/>
  <c r="E2" i="7" s="1"/>
  <c r="E377" i="7"/>
  <c r="E385" i="7"/>
  <c r="D67" i="7"/>
  <c r="E386" i="7"/>
  <c r="D360" i="7"/>
  <c r="D304" i="7"/>
  <c r="D237" i="7"/>
  <c r="D198" i="7"/>
  <c r="E389" i="7"/>
  <c r="D104" i="7"/>
  <c r="D119" i="7"/>
  <c r="E387" i="7"/>
  <c r="C3" i="7"/>
  <c r="D381" i="7"/>
  <c r="D266" i="7"/>
  <c r="C26" i="7"/>
  <c r="D188" i="7"/>
  <c r="D143" i="7"/>
  <c r="D51" i="7"/>
  <c r="D385" i="7" s="1"/>
  <c r="D22" i="7"/>
  <c r="D272" i="7"/>
  <c r="D207" i="7"/>
  <c r="D139" i="7"/>
  <c r="D83" i="7"/>
  <c r="D210" i="7"/>
  <c r="D200" i="7"/>
  <c r="D95" i="7"/>
  <c r="N17" i="2"/>
  <c r="M17" i="2"/>
  <c r="N31" i="2"/>
  <c r="N34" i="2" s="1"/>
  <c r="M31" i="2"/>
  <c r="M34" i="2" s="1"/>
  <c r="P30" i="1"/>
  <c r="O30" i="1"/>
  <c r="N52" i="6"/>
  <c r="J53" i="6"/>
  <c r="I53" i="6"/>
  <c r="H53" i="6"/>
  <c r="J52" i="6"/>
  <c r="I52" i="6"/>
  <c r="H52" i="6"/>
  <c r="B52" i="6"/>
  <c r="K51" i="6"/>
  <c r="E51" i="6" s="1"/>
  <c r="D50" i="6" s="1"/>
  <c r="K48" i="6"/>
  <c r="E48" i="6" s="1"/>
  <c r="K47" i="6"/>
  <c r="E47" i="6" s="1"/>
  <c r="K45" i="6"/>
  <c r="E45" i="6" s="1"/>
  <c r="D44" i="6" s="1"/>
  <c r="K43" i="6"/>
  <c r="E43" i="6" s="1"/>
  <c r="K42" i="6"/>
  <c r="E42" i="6" s="1"/>
  <c r="K41" i="6"/>
  <c r="E41" i="6" s="1"/>
  <c r="K40" i="6"/>
  <c r="E40" i="6" s="1"/>
  <c r="K39" i="6"/>
  <c r="E39" i="6" s="1"/>
  <c r="K38" i="6"/>
  <c r="E38" i="6" s="1"/>
  <c r="K36" i="6"/>
  <c r="E36" i="6" s="1"/>
  <c r="D35" i="6" s="1"/>
  <c r="K33" i="6"/>
  <c r="E33" i="6" s="1"/>
  <c r="D32" i="6" s="1"/>
  <c r="K31" i="6"/>
  <c r="E31" i="6" s="1"/>
  <c r="D30" i="6" s="1"/>
  <c r="K28" i="6"/>
  <c r="E28" i="6" s="1"/>
  <c r="D27" i="6" s="1"/>
  <c r="K25" i="6"/>
  <c r="E25" i="6" s="1"/>
  <c r="K24" i="6"/>
  <c r="E24" i="6"/>
  <c r="K21" i="6"/>
  <c r="E21" i="6" s="1"/>
  <c r="D20" i="6" s="1"/>
  <c r="K18" i="6"/>
  <c r="E18" i="6" s="1"/>
  <c r="K17" i="6"/>
  <c r="E17" i="6" s="1"/>
  <c r="K15" i="6"/>
  <c r="E15" i="6" s="1"/>
  <c r="K14" i="6"/>
  <c r="E14" i="6" s="1"/>
  <c r="K13" i="6"/>
  <c r="E13" i="6" s="1"/>
  <c r="K12" i="6"/>
  <c r="E12" i="6" s="1"/>
  <c r="K11" i="6"/>
  <c r="E11" i="6" s="1"/>
  <c r="K10" i="6"/>
  <c r="E10" i="6" s="1"/>
  <c r="K9" i="6"/>
  <c r="E9" i="6"/>
  <c r="K8" i="6"/>
  <c r="E8" i="6" s="1"/>
  <c r="K7" i="6"/>
  <c r="E7" i="6" s="1"/>
  <c r="K6" i="6"/>
  <c r="C58" i="7" l="1"/>
  <c r="D387" i="7"/>
  <c r="D389" i="7"/>
  <c r="C169" i="7"/>
  <c r="C31" i="7"/>
  <c r="C195" i="7"/>
  <c r="D390" i="7"/>
  <c r="D386" i="7"/>
  <c r="C116" i="7"/>
  <c r="D377" i="7"/>
  <c r="D383" i="7"/>
  <c r="C21" i="7"/>
  <c r="C376" i="7" s="1"/>
  <c r="C261" i="7"/>
  <c r="D376" i="7"/>
  <c r="D388" i="7"/>
  <c r="D46" i="6"/>
  <c r="D16" i="6"/>
  <c r="D23" i="6"/>
  <c r="C22" i="6" s="1"/>
  <c r="K52" i="6"/>
  <c r="N53" i="6" s="1"/>
  <c r="K54" i="6"/>
  <c r="C49" i="6"/>
  <c r="C29" i="6"/>
  <c r="D37" i="6"/>
  <c r="C19" i="6"/>
  <c r="C26" i="6"/>
  <c r="E6" i="6"/>
  <c r="K53" i="6"/>
  <c r="C377" i="7" l="1"/>
  <c r="E52" i="6"/>
  <c r="E53" i="6"/>
  <c r="D5" i="6"/>
  <c r="C34" i="6"/>
  <c r="C4" i="6" l="1"/>
  <c r="D52" i="6"/>
  <c r="D53" i="6"/>
  <c r="C53" i="6" l="1"/>
  <c r="C52" i="6"/>
  <c r="O243" i="5" l="1"/>
  <c r="F243" i="5" s="1"/>
  <c r="O241" i="5"/>
  <c r="F241" i="5" s="1"/>
  <c r="O240" i="5"/>
  <c r="F240" i="5" s="1"/>
  <c r="O239" i="5"/>
  <c r="F239" i="5" s="1"/>
  <c r="O237" i="5"/>
  <c r="F237" i="5" s="1"/>
  <c r="E236" i="5" s="1"/>
  <c r="O234" i="5"/>
  <c r="F234" i="5" s="1"/>
  <c r="O232" i="5"/>
  <c r="F232" i="5" s="1"/>
  <c r="O230" i="5"/>
  <c r="F230" i="5" s="1"/>
  <c r="O228" i="5"/>
  <c r="F228" i="5" s="1"/>
  <c r="O227" i="5"/>
  <c r="F227" i="5" s="1"/>
  <c r="O225" i="5"/>
  <c r="F225" i="5" s="1"/>
  <c r="O224" i="5"/>
  <c r="F224" i="5" s="1"/>
  <c r="O223" i="5"/>
  <c r="F223" i="5" s="1"/>
  <c r="O222" i="5"/>
  <c r="F222" i="5" s="1"/>
  <c r="O221" i="5"/>
  <c r="F221" i="5" s="1"/>
  <c r="O220" i="5"/>
  <c r="F220" i="5" s="1"/>
  <c r="O219" i="5"/>
  <c r="F219" i="5" s="1"/>
  <c r="O218" i="5"/>
  <c r="F218" i="5" s="1"/>
  <c r="O217" i="5"/>
  <c r="F217" i="5" s="1"/>
  <c r="O215" i="5"/>
  <c r="F215" i="5" s="1"/>
  <c r="O214" i="5"/>
  <c r="F214" i="5" s="1"/>
  <c r="O212" i="5"/>
  <c r="F212" i="5" s="1"/>
  <c r="E211" i="5" s="1"/>
  <c r="O210" i="5"/>
  <c r="F210" i="5" s="1"/>
  <c r="O208" i="5"/>
  <c r="F208" i="5" s="1"/>
  <c r="O206" i="5"/>
  <c r="F206" i="5" s="1"/>
  <c r="O204" i="5"/>
  <c r="F204" i="5" s="1"/>
  <c r="O201" i="5"/>
  <c r="F201" i="5" s="1"/>
  <c r="O200" i="5"/>
  <c r="F200" i="5" s="1"/>
  <c r="O199" i="5"/>
  <c r="F199" i="5" s="1"/>
  <c r="O198" i="5"/>
  <c r="F198" i="5"/>
  <c r="O196" i="5"/>
  <c r="F196" i="5" s="1"/>
  <c r="O194" i="5"/>
  <c r="F194" i="5" s="1"/>
  <c r="O193" i="5"/>
  <c r="F193" i="5" s="1"/>
  <c r="O192" i="5"/>
  <c r="F192" i="5" s="1"/>
  <c r="O191" i="5"/>
  <c r="F191" i="5" s="1"/>
  <c r="O188" i="5"/>
  <c r="F188" i="5" s="1"/>
  <c r="E187" i="5" s="1"/>
  <c r="O186" i="5"/>
  <c r="F186" i="5" s="1"/>
  <c r="O185" i="5"/>
  <c r="F185" i="5" s="1"/>
  <c r="O184" i="5"/>
  <c r="F184" i="5" s="1"/>
  <c r="O182" i="5"/>
  <c r="F182" i="5" s="1"/>
  <c r="O181" i="5"/>
  <c r="F181" i="5" s="1"/>
  <c r="O179" i="5"/>
  <c r="F179" i="5" s="1"/>
  <c r="O177" i="5"/>
  <c r="F177" i="5" s="1"/>
  <c r="O176" i="5"/>
  <c r="F176" i="5" s="1"/>
  <c r="O173" i="5"/>
  <c r="F173" i="5" s="1"/>
  <c r="O172" i="5"/>
  <c r="F172" i="5" s="1"/>
  <c r="O171" i="5"/>
  <c r="F171" i="5" s="1"/>
  <c r="O170" i="5"/>
  <c r="F170" i="5" s="1"/>
  <c r="O169" i="5"/>
  <c r="F169" i="5" s="1"/>
  <c r="O168" i="5"/>
  <c r="F168" i="5" s="1"/>
  <c r="O166" i="5"/>
  <c r="F166" i="5" s="1"/>
  <c r="E165" i="5" s="1"/>
  <c r="O164" i="5"/>
  <c r="F164" i="5" s="1"/>
  <c r="O163" i="5"/>
  <c r="F163" i="5" s="1"/>
  <c r="O161" i="5"/>
  <c r="F161" i="5" s="1"/>
  <c r="E160" i="5" s="1"/>
  <c r="O159" i="5"/>
  <c r="F159" i="5" s="1"/>
  <c r="O158" i="5"/>
  <c r="F158" i="5" s="1"/>
  <c r="O156" i="5"/>
  <c r="F156" i="5" s="1"/>
  <c r="O154" i="5"/>
  <c r="F154" i="5" s="1"/>
  <c r="O153" i="5"/>
  <c r="F153" i="5" s="1"/>
  <c r="O152" i="5"/>
  <c r="F152" i="5" s="1"/>
  <c r="O151" i="5"/>
  <c r="F151" i="5" s="1"/>
  <c r="O150" i="5"/>
  <c r="F150" i="5" s="1"/>
  <c r="O149" i="5"/>
  <c r="F149" i="5" s="1"/>
  <c r="O146" i="5"/>
  <c r="F146" i="5" s="1"/>
  <c r="O144" i="5"/>
  <c r="F144" i="5" s="1"/>
  <c r="O142" i="5"/>
  <c r="F142" i="5" s="1"/>
  <c r="O140" i="5"/>
  <c r="F140" i="5" s="1"/>
  <c r="O139" i="5"/>
  <c r="F139" i="5" s="1"/>
  <c r="O138" i="5"/>
  <c r="F138" i="5" s="1"/>
  <c r="O136" i="5"/>
  <c r="F136" i="5" s="1"/>
  <c r="O135" i="5"/>
  <c r="F135" i="5" s="1"/>
  <c r="O134" i="5"/>
  <c r="F134" i="5" s="1"/>
  <c r="O133" i="5"/>
  <c r="F133" i="5" s="1"/>
  <c r="O132" i="5"/>
  <c r="F132" i="5" s="1"/>
  <c r="O128" i="5"/>
  <c r="F128" i="5" s="1"/>
  <c r="E127" i="5" s="1"/>
  <c r="O126" i="5"/>
  <c r="F126" i="5" s="1"/>
  <c r="O124" i="5"/>
  <c r="F124" i="5" s="1"/>
  <c r="O123" i="5"/>
  <c r="F123" i="5" s="1"/>
  <c r="O122" i="5"/>
  <c r="F122" i="5" s="1"/>
  <c r="O120" i="5"/>
  <c r="F120" i="5" s="1"/>
  <c r="O118" i="5"/>
  <c r="F118" i="5" s="1"/>
  <c r="O115" i="5"/>
  <c r="F115" i="5" s="1"/>
  <c r="O113" i="5"/>
  <c r="F113" i="5" s="1"/>
  <c r="O111" i="5"/>
  <c r="F111" i="5" s="1"/>
  <c r="O109" i="5"/>
  <c r="F109" i="5" s="1"/>
  <c r="O107" i="5"/>
  <c r="F107" i="5" s="1"/>
  <c r="O105" i="5"/>
  <c r="F105" i="5" s="1"/>
  <c r="E104" i="5" s="1"/>
  <c r="O102" i="5"/>
  <c r="F102" i="5" s="1"/>
  <c r="O100" i="5"/>
  <c r="F100" i="5" s="1"/>
  <c r="O99" i="5"/>
  <c r="F99" i="5" s="1"/>
  <c r="O96" i="5"/>
  <c r="F96" i="5" s="1"/>
  <c r="O93" i="5"/>
  <c r="F93" i="5" s="1"/>
  <c r="O89" i="5"/>
  <c r="F89" i="5" s="1"/>
  <c r="O84" i="5"/>
  <c r="F84" i="5" s="1"/>
  <c r="O82" i="5"/>
  <c r="F82" i="5" s="1"/>
  <c r="O79" i="5"/>
  <c r="F79" i="5" s="1"/>
  <c r="O78" i="5"/>
  <c r="F78" i="5" s="1"/>
  <c r="O77" i="5"/>
  <c r="F77" i="5" s="1"/>
  <c r="O74" i="5"/>
  <c r="F74" i="5" s="1"/>
  <c r="E73" i="5" s="1"/>
  <c r="D72" i="5" s="1"/>
  <c r="O71" i="5"/>
  <c r="F71" i="5" s="1"/>
  <c r="O70" i="5"/>
  <c r="F70" i="5" s="1"/>
  <c r="O69" i="5"/>
  <c r="F69" i="5" s="1"/>
  <c r="O65" i="5"/>
  <c r="F65" i="5" s="1"/>
  <c r="O60" i="5"/>
  <c r="F60" i="5" s="1"/>
  <c r="O59" i="5"/>
  <c r="F59" i="5" s="1"/>
  <c r="O57" i="5"/>
  <c r="F57" i="5" s="1"/>
  <c r="O54" i="5"/>
  <c r="F54" i="5" s="1"/>
  <c r="O51" i="5"/>
  <c r="F51" i="5" s="1"/>
  <c r="O50" i="5"/>
  <c r="F50" i="5" s="1"/>
  <c r="O46" i="5"/>
  <c r="F46" i="5" s="1"/>
  <c r="O44" i="5"/>
  <c r="F44" i="5" s="1"/>
  <c r="O43" i="5"/>
  <c r="F43" i="5" s="1"/>
  <c r="O42" i="5"/>
  <c r="F42" i="5" s="1"/>
  <c r="O40" i="5"/>
  <c r="F40" i="5" s="1"/>
  <c r="O39" i="5"/>
  <c r="F39" i="5" s="1"/>
  <c r="O36" i="5"/>
  <c r="F36" i="5" s="1"/>
  <c r="E35" i="5" s="1"/>
  <c r="D34" i="5" s="1"/>
  <c r="O33" i="5"/>
  <c r="F33" i="5" s="1"/>
  <c r="E32" i="5" s="1"/>
  <c r="D31" i="5" s="1"/>
  <c r="O30" i="5"/>
  <c r="F30" i="5" s="1"/>
  <c r="O28" i="5"/>
  <c r="F28" i="5" s="1"/>
  <c r="O27" i="5"/>
  <c r="F27" i="5" s="1"/>
  <c r="O25" i="5"/>
  <c r="F25" i="5" s="1"/>
  <c r="O22" i="5"/>
  <c r="F22" i="5" s="1"/>
  <c r="O19" i="5"/>
  <c r="F19" i="5" s="1"/>
  <c r="O17" i="5"/>
  <c r="F17" i="5" s="1"/>
  <c r="O16" i="5"/>
  <c r="F16" i="5" s="1"/>
  <c r="O13" i="5"/>
  <c r="F13" i="5" s="1"/>
  <c r="O8" i="5"/>
  <c r="F8" i="5" s="1"/>
  <c r="E157" i="5" l="1"/>
  <c r="E216" i="5"/>
  <c r="J245" i="5"/>
  <c r="J244" i="5"/>
  <c r="K244" i="5"/>
  <c r="L244" i="5"/>
  <c r="K245" i="5"/>
  <c r="L245" i="5"/>
  <c r="M245" i="5"/>
  <c r="N244" i="5"/>
  <c r="M244" i="5"/>
  <c r="E242" i="5"/>
  <c r="E233" i="5"/>
  <c r="E231" i="5"/>
  <c r="E229" i="5"/>
  <c r="E209" i="5"/>
  <c r="E207" i="5"/>
  <c r="E205" i="5"/>
  <c r="E203" i="5"/>
  <c r="E195" i="5"/>
  <c r="E178" i="5"/>
  <c r="E155" i="5"/>
  <c r="E145" i="5"/>
  <c r="E143" i="5"/>
  <c r="E141" i="5"/>
  <c r="E125" i="5"/>
  <c r="E119" i="5"/>
  <c r="E117" i="5"/>
  <c r="E114" i="5"/>
  <c r="E112" i="5"/>
  <c r="E110" i="5"/>
  <c r="E108" i="5"/>
  <c r="E106" i="5"/>
  <c r="E101" i="5"/>
  <c r="E95" i="5"/>
  <c r="D94" i="5" s="1"/>
  <c r="E92" i="5"/>
  <c r="D91" i="5" s="1"/>
  <c r="E88" i="5"/>
  <c r="D87" i="5" s="1"/>
  <c r="C86" i="5" s="1"/>
  <c r="E83" i="5"/>
  <c r="E81" i="5"/>
  <c r="E64" i="5"/>
  <c r="D63" i="5" s="1"/>
  <c r="C62" i="5" s="1"/>
  <c r="E56" i="5"/>
  <c r="E53" i="5"/>
  <c r="D52" i="5" s="1"/>
  <c r="E45" i="5"/>
  <c r="E29" i="5"/>
  <c r="E26" i="5"/>
  <c r="E24" i="5"/>
  <c r="E21" i="5"/>
  <c r="D20" i="5" s="1"/>
  <c r="E18" i="5"/>
  <c r="E12" i="5"/>
  <c r="D11" i="5" s="1"/>
  <c r="E226" i="5" l="1"/>
  <c r="E190" i="5"/>
  <c r="E183" i="5"/>
  <c r="E180" i="5"/>
  <c r="E162" i="5"/>
  <c r="E148" i="5"/>
  <c r="E68" i="5"/>
  <c r="D67" i="5" s="1"/>
  <c r="E58" i="5"/>
  <c r="D55" i="5" s="1"/>
  <c r="E76" i="5"/>
  <c r="D75" i="5" s="1"/>
  <c r="D23" i="5"/>
  <c r="E213" i="5"/>
  <c r="E131" i="5"/>
  <c r="E121" i="5"/>
  <c r="D116" i="5" s="1"/>
  <c r="E175" i="5"/>
  <c r="E197" i="5"/>
  <c r="E49" i="5"/>
  <c r="D48" i="5" s="1"/>
  <c r="E98" i="5"/>
  <c r="D97" i="5" s="1"/>
  <c r="E38" i="5"/>
  <c r="E15" i="5"/>
  <c r="D14" i="5" s="1"/>
  <c r="D103" i="5"/>
  <c r="E167" i="5"/>
  <c r="E41" i="5"/>
  <c r="F244" i="5"/>
  <c r="E7" i="5"/>
  <c r="E137" i="5"/>
  <c r="D80" i="5"/>
  <c r="E238" i="5"/>
  <c r="D235" i="5" s="1"/>
  <c r="O244" i="5"/>
  <c r="C66" i="5" l="1"/>
  <c r="B61" i="5" s="1"/>
  <c r="D189" i="5"/>
  <c r="D174" i="5"/>
  <c r="D147" i="5"/>
  <c r="D202" i="5"/>
  <c r="C47" i="5"/>
  <c r="D37" i="5"/>
  <c r="C10" i="5" s="1"/>
  <c r="D130" i="5"/>
  <c r="C90" i="5"/>
  <c r="E244" i="5"/>
  <c r="E245" i="5"/>
  <c r="D6" i="5"/>
  <c r="C129" i="5" l="1"/>
  <c r="B85" i="5" s="1"/>
  <c r="B9" i="5"/>
  <c r="D244" i="5"/>
  <c r="C5" i="5"/>
  <c r="D245" i="5"/>
  <c r="C244" i="5" l="1"/>
  <c r="C245" i="5"/>
  <c r="B4" i="5"/>
  <c r="B244" i="5" l="1"/>
  <c r="B245" i="5"/>
  <c r="V35" i="2"/>
  <c r="U35" i="2"/>
  <c r="T35" i="2"/>
  <c r="S35" i="2"/>
  <c r="R35" i="2"/>
  <c r="P35" i="2" l="1"/>
  <c r="Q35" i="2"/>
  <c r="Q17" i="2"/>
  <c r="Q31" i="2"/>
  <c r="V31" i="2"/>
  <c r="U31" i="2"/>
  <c r="T31" i="2"/>
  <c r="S31" i="2"/>
  <c r="R31" i="2"/>
  <c r="P31" i="2"/>
  <c r="I31" i="2"/>
  <c r="H31" i="2"/>
  <c r="G31" i="2"/>
  <c r="R17" i="2"/>
  <c r="V17" i="2"/>
  <c r="U17" i="2"/>
  <c r="T17" i="2"/>
  <c r="S17" i="2"/>
  <c r="P17" i="2"/>
  <c r="J6" i="2"/>
  <c r="D6" i="2" s="1"/>
  <c r="C5" i="2" s="1"/>
  <c r="J26" i="2"/>
  <c r="D26" i="2" s="1"/>
  <c r="J30" i="2"/>
  <c r="D30" i="2" s="1"/>
  <c r="J29" i="2"/>
  <c r="D29" i="2" s="1"/>
  <c r="J27" i="2"/>
  <c r="D27" i="2" s="1"/>
  <c r="J23" i="2"/>
  <c r="D23" i="2" s="1"/>
  <c r="C22" i="2" s="1"/>
  <c r="I17" i="2"/>
  <c r="H17" i="2"/>
  <c r="G17" i="2"/>
  <c r="J16" i="2"/>
  <c r="D16" i="2" s="1"/>
  <c r="J15" i="2"/>
  <c r="D15" i="2" s="1"/>
  <c r="J14" i="2"/>
  <c r="D14" i="2" s="1"/>
  <c r="J13" i="2"/>
  <c r="D13" i="2" s="1"/>
  <c r="J11" i="2"/>
  <c r="D11" i="2" s="1"/>
  <c r="C10" i="2" s="1"/>
  <c r="J9" i="2"/>
  <c r="D9" i="2" s="1"/>
  <c r="H34" i="2" l="1"/>
  <c r="U34" i="2"/>
  <c r="V34" i="2"/>
  <c r="R34" i="2"/>
  <c r="Q34" i="2"/>
  <c r="P34" i="2"/>
  <c r="J31" i="2"/>
  <c r="T34" i="2"/>
  <c r="S34" i="2"/>
  <c r="I34" i="2"/>
  <c r="D17" i="2"/>
  <c r="C12" i="2"/>
  <c r="G34" i="2"/>
  <c r="D31" i="2"/>
  <c r="C28" i="2"/>
  <c r="J17" i="2"/>
  <c r="B21" i="2"/>
  <c r="C25" i="2"/>
  <c r="B4" i="2"/>
  <c r="C8" i="2"/>
  <c r="B7" i="2" l="1"/>
  <c r="A3" i="2" s="1"/>
  <c r="A17" i="2" s="1"/>
  <c r="J34" i="2"/>
  <c r="B24" i="2"/>
  <c r="A20" i="2" s="1"/>
  <c r="A31" i="2" s="1"/>
  <c r="C31" i="2"/>
  <c r="D34" i="2"/>
  <c r="C17" i="2"/>
  <c r="B17" i="2" l="1"/>
  <c r="B31" i="2"/>
  <c r="C34" i="2"/>
  <c r="A34" i="2"/>
  <c r="B34" i="2" l="1"/>
  <c r="X30" i="1" l="1"/>
  <c r="W30" i="1"/>
  <c r="V30" i="1"/>
  <c r="U30" i="1"/>
  <c r="T30" i="1"/>
  <c r="S30" i="1"/>
  <c r="R30" i="1"/>
  <c r="L5" i="1"/>
  <c r="D5" i="1" s="1"/>
  <c r="K30" i="1"/>
  <c r="J30" i="1"/>
  <c r="I30" i="1"/>
  <c r="H30" i="1"/>
  <c r="G30" i="1"/>
  <c r="L29" i="1"/>
  <c r="D29" i="1" s="1"/>
  <c r="C28" i="1" s="1"/>
  <c r="L27" i="1"/>
  <c r="D27" i="1" s="1"/>
  <c r="C26" i="1" s="1"/>
  <c r="L24" i="1"/>
  <c r="D24" i="1" s="1"/>
  <c r="C23" i="1" s="1"/>
  <c r="L22" i="1"/>
  <c r="D22" i="1" s="1"/>
  <c r="C21" i="1" s="1"/>
  <c r="L19" i="1"/>
  <c r="D19" i="1" s="1"/>
  <c r="C18" i="1" s="1"/>
  <c r="B17" i="1" s="1"/>
  <c r="L16" i="1"/>
  <c r="D16" i="1" s="1"/>
  <c r="C15" i="1" s="1"/>
  <c r="B14" i="1" s="1"/>
  <c r="L13" i="1"/>
  <c r="D13" i="1" s="1"/>
  <c r="L12" i="1"/>
  <c r="D12" i="1" s="1"/>
  <c r="L10" i="1"/>
  <c r="D10" i="1" s="1"/>
  <c r="L9" i="1"/>
  <c r="D9" i="1" s="1"/>
  <c r="L8" i="1"/>
  <c r="D8" i="1" s="1"/>
  <c r="L6" i="1"/>
  <c r="D6" i="1" s="1"/>
  <c r="B20" i="1" l="1"/>
  <c r="C7" i="1"/>
  <c r="B25" i="1"/>
  <c r="C11" i="1"/>
  <c r="L30" i="1"/>
  <c r="D30" i="1"/>
  <c r="D31" i="1"/>
  <c r="C4" i="1"/>
  <c r="C30" i="1" l="1"/>
  <c r="C31" i="1"/>
  <c r="B3" i="1"/>
  <c r="B31" i="1" s="1"/>
  <c r="B30" i="1" l="1"/>
</calcChain>
</file>

<file path=xl/sharedStrings.xml><?xml version="1.0" encoding="utf-8"?>
<sst xmlns="http://schemas.openxmlformats.org/spreadsheetml/2006/main" count="6147" uniqueCount="4166">
  <si>
    <t>멸종위기 야생생물</t>
    <phoneticPr fontId="2" type="noConversion"/>
  </si>
  <si>
    <t>먹는 것이 금지되는 야생동물</t>
    <phoneticPr fontId="2" type="noConversion"/>
  </si>
  <si>
    <t>포획 채취 등의 금지 야생생물</t>
    <phoneticPr fontId="2" type="noConversion"/>
  </si>
  <si>
    <t>생태계교란 생물</t>
    <phoneticPr fontId="5" type="noConversion"/>
  </si>
  <si>
    <t xml:space="preserve">수출 수입등 허가대상 야생생물 </t>
    <phoneticPr fontId="2" type="noConversion"/>
  </si>
  <si>
    <t>국가 기후변화 생물지표종</t>
    <phoneticPr fontId="5" type="noConversion"/>
  </si>
  <si>
    <t>한국고유종</t>
    <phoneticPr fontId="5" type="noConversion"/>
  </si>
  <si>
    <t>과</t>
    <phoneticPr fontId="2" type="noConversion"/>
  </si>
  <si>
    <t>종</t>
    <phoneticPr fontId="2" type="noConversion"/>
  </si>
  <si>
    <t>학 명</t>
  </si>
  <si>
    <t>국 명</t>
  </si>
  <si>
    <t>멸종</t>
    <phoneticPr fontId="2" type="noConversion"/>
  </si>
  <si>
    <t>먹는</t>
    <phoneticPr fontId="2" type="noConversion"/>
  </si>
  <si>
    <t>포획</t>
    <phoneticPr fontId="2" type="noConversion"/>
  </si>
  <si>
    <t>교란</t>
  </si>
  <si>
    <t>수출입</t>
    <phoneticPr fontId="2" type="noConversion"/>
  </si>
  <si>
    <t>기후</t>
  </si>
  <si>
    <t>고유</t>
  </si>
  <si>
    <t>식육목</t>
  </si>
  <si>
    <t>개과</t>
  </si>
  <si>
    <t>너구리</t>
  </si>
  <si>
    <t>Canis familialis</t>
  </si>
  <si>
    <t>개</t>
  </si>
  <si>
    <t>야생화?</t>
    <phoneticPr fontId="2" type="noConversion"/>
  </si>
  <si>
    <t>족제비과</t>
  </si>
  <si>
    <t>족제비</t>
    <phoneticPr fontId="2" type="noConversion"/>
  </si>
  <si>
    <t xml:space="preserve">고양이과 </t>
  </si>
  <si>
    <t>삵</t>
  </si>
  <si>
    <t>Felis catus</t>
  </si>
  <si>
    <t>고양이</t>
  </si>
  <si>
    <t>야생화</t>
  </si>
  <si>
    <t>우제목</t>
  </si>
  <si>
    <t>사슴과</t>
  </si>
  <si>
    <t>Order Lagomorpha</t>
    <phoneticPr fontId="2" type="noConversion"/>
  </si>
  <si>
    <t>토끼목</t>
  </si>
  <si>
    <t>Family Leporidae</t>
    <phoneticPr fontId="2" type="noConversion"/>
  </si>
  <si>
    <t>토끼과</t>
  </si>
  <si>
    <t>Lepus coreanus</t>
    <phoneticPr fontId="2" type="noConversion"/>
  </si>
  <si>
    <t xml:space="preserve">Order Rodentia </t>
    <phoneticPr fontId="2" type="noConversion"/>
  </si>
  <si>
    <t>설치목</t>
  </si>
  <si>
    <t>Family Sciuridae</t>
    <phoneticPr fontId="2" type="noConversion"/>
  </si>
  <si>
    <t>청설모과</t>
    <phoneticPr fontId="2" type="noConversion"/>
  </si>
  <si>
    <t>청설모</t>
  </si>
  <si>
    <t>쥐과</t>
  </si>
  <si>
    <t>등줄쥐</t>
    <phoneticPr fontId="2" type="noConversion"/>
  </si>
  <si>
    <t>첨서목</t>
    <phoneticPr fontId="2" type="noConversion"/>
  </si>
  <si>
    <t>첨서과</t>
    <phoneticPr fontId="2" type="noConversion"/>
  </si>
  <si>
    <t xml:space="preserve">Crocidura shantungensis </t>
    <phoneticPr fontId="2" type="noConversion"/>
  </si>
  <si>
    <t>Family Talpidae</t>
    <phoneticPr fontId="2" type="noConversion"/>
  </si>
  <si>
    <t>두더지과</t>
  </si>
  <si>
    <t>두더지</t>
  </si>
  <si>
    <t>전체</t>
    <phoneticPr fontId="2" type="noConversion"/>
  </si>
  <si>
    <t>목</t>
    <phoneticPr fontId="2" type="noConversion"/>
  </si>
  <si>
    <t>종</t>
    <phoneticPr fontId="2" type="noConversion"/>
  </si>
  <si>
    <t>종합</t>
    <phoneticPr fontId="2" type="noConversion"/>
  </si>
  <si>
    <t>Order Carnivora</t>
    <phoneticPr fontId="2" type="noConversion"/>
  </si>
  <si>
    <t>Family Canidae</t>
    <phoneticPr fontId="2" type="noConversion"/>
  </si>
  <si>
    <t>Nyctereutes procyonoides</t>
    <phoneticPr fontId="2" type="noConversion"/>
  </si>
  <si>
    <t>Family Mustelidae</t>
    <phoneticPr fontId="2" type="noConversion"/>
  </si>
  <si>
    <t>Mustela sibirica</t>
    <phoneticPr fontId="2" type="noConversion"/>
  </si>
  <si>
    <t>Lutra lutra</t>
    <phoneticPr fontId="2" type="noConversion"/>
  </si>
  <si>
    <t>수달</t>
  </si>
  <si>
    <t>Family Felidae</t>
    <phoneticPr fontId="2" type="noConversion"/>
  </si>
  <si>
    <t>Order Artiodactyla</t>
    <phoneticPr fontId="2" type="noConversion"/>
  </si>
  <si>
    <t>Family Cervidae</t>
    <phoneticPr fontId="2" type="noConversion"/>
  </si>
  <si>
    <t>멧토끼</t>
    <phoneticPr fontId="2" type="noConversion"/>
  </si>
  <si>
    <t>Sciurus vulgaris</t>
    <phoneticPr fontId="2" type="noConversion"/>
  </si>
  <si>
    <t>Family Muridae</t>
    <phoneticPr fontId="2" type="noConversion"/>
  </si>
  <si>
    <t>Apodemus agrarius</t>
    <phoneticPr fontId="2" type="noConversion"/>
  </si>
  <si>
    <t xml:space="preserve">Order Soricomorpha </t>
    <phoneticPr fontId="2" type="noConversion"/>
  </si>
  <si>
    <t>Family Soricidae</t>
    <phoneticPr fontId="2" type="noConversion"/>
  </si>
  <si>
    <t>Mogera robusta</t>
    <phoneticPr fontId="2" type="noConversion"/>
  </si>
  <si>
    <t>?</t>
    <phoneticPr fontId="2" type="noConversion"/>
  </si>
  <si>
    <t>국가 기후변화 생물지표종</t>
    <phoneticPr fontId="5" type="noConversion"/>
  </si>
  <si>
    <t>&lt;1&gt;</t>
    <phoneticPr fontId="2" type="noConversion"/>
  </si>
  <si>
    <t>천연기념물</t>
    <phoneticPr fontId="2" type="noConversion"/>
  </si>
  <si>
    <t>환경부, 2010. (제3차)전국자연환경조사 2010 : 구만 : 358143</t>
    <phoneticPr fontId="2" type="noConversion"/>
  </si>
  <si>
    <t>경상남도람사르환경재단, 2012. 경남 고성군 마동호의 가치 제고를 위한 현황조사 보고서</t>
    <phoneticPr fontId="2" type="noConversion"/>
  </si>
  <si>
    <t>국립생태원, 2016. (제4차)전국자연환경조사 2015 : 멸종위기야생생물 : 구만 : 358143</t>
    <phoneticPr fontId="2" type="noConversion"/>
  </si>
  <si>
    <t>고성군, 2020. 간사지 갈대습지 생태공원 조성사업 타당성 조사 및 기본계획 수립 용역</t>
    <phoneticPr fontId="2" type="noConversion"/>
  </si>
  <si>
    <t>고성군, 2023. 고성군 마동호 습지 생태계 조사 및 대표 생물종 선정 연구용역</t>
    <phoneticPr fontId="2" type="noConversion"/>
  </si>
  <si>
    <t>목</t>
    <phoneticPr fontId="2" type="noConversion"/>
  </si>
  <si>
    <t>과</t>
    <phoneticPr fontId="2" type="noConversion"/>
  </si>
  <si>
    <t>종합</t>
    <phoneticPr fontId="2" type="noConversion"/>
  </si>
  <si>
    <t>유미목</t>
  </si>
  <si>
    <t>도롱뇽과</t>
  </si>
  <si>
    <t>Hynobius leechii</t>
  </si>
  <si>
    <t>도롱뇽</t>
    <phoneticPr fontId="2" type="noConversion"/>
  </si>
  <si>
    <t>Family Bombinatoridae</t>
    <phoneticPr fontId="2" type="noConversion"/>
  </si>
  <si>
    <t>무당개구리과</t>
  </si>
  <si>
    <t>Bombina orientalis</t>
  </si>
  <si>
    <t>무당개구리</t>
    <phoneticPr fontId="2" type="noConversion"/>
  </si>
  <si>
    <t>Family Hylidae</t>
  </si>
  <si>
    <t>청개구리과</t>
  </si>
  <si>
    <t>Dryophytes japonicus</t>
  </si>
  <si>
    <t>청개구리</t>
  </si>
  <si>
    <t xml:space="preserve">Family Ranidae </t>
    <phoneticPr fontId="2" type="noConversion"/>
  </si>
  <si>
    <t>Pelophylax nigromaculatus</t>
  </si>
  <si>
    <t xml:space="preserve">참개구리 </t>
    <phoneticPr fontId="2" type="noConversion"/>
  </si>
  <si>
    <t>Rana coreana</t>
  </si>
  <si>
    <t>Lithobates catesbeianus</t>
  </si>
  <si>
    <t xml:space="preserve">황소개구리 </t>
    <phoneticPr fontId="2" type="noConversion"/>
  </si>
  <si>
    <t>출현종수</t>
    <phoneticPr fontId="2" type="noConversion"/>
  </si>
  <si>
    <t>파충강</t>
  </si>
  <si>
    <t>거북목</t>
  </si>
  <si>
    <t>늪거북과</t>
  </si>
  <si>
    <t>Trachemys scripta</t>
  </si>
  <si>
    <t>붉은귀거북</t>
  </si>
  <si>
    <t xml:space="preserve">Order Squamata </t>
    <phoneticPr fontId="2" type="noConversion"/>
  </si>
  <si>
    <t>유린목</t>
  </si>
  <si>
    <t xml:space="preserve">Family Lacertidae </t>
    <phoneticPr fontId="2" type="noConversion"/>
  </si>
  <si>
    <t>장지뱀과</t>
  </si>
  <si>
    <t xml:space="preserve">Takydromus amurensis </t>
    <phoneticPr fontId="2" type="noConversion"/>
  </si>
  <si>
    <t xml:space="preserve">아무르장지뱀 </t>
    <phoneticPr fontId="2" type="noConversion"/>
  </si>
  <si>
    <t>Takydromus wolteri</t>
  </si>
  <si>
    <t>줄장지뱀</t>
  </si>
  <si>
    <t xml:space="preserve">Family Colubridae </t>
    <phoneticPr fontId="2" type="noConversion"/>
  </si>
  <si>
    <t>뱀과</t>
  </si>
  <si>
    <t>Rhabdophis tigrinus</t>
  </si>
  <si>
    <t>유혈목이</t>
  </si>
  <si>
    <t>전체</t>
    <phoneticPr fontId="2" type="noConversion"/>
  </si>
  <si>
    <t>강</t>
    <phoneticPr fontId="2" type="noConversion"/>
  </si>
  <si>
    <t>학명</t>
    <phoneticPr fontId="2" type="noConversion"/>
  </si>
  <si>
    <t>국명</t>
    <phoneticPr fontId="2" type="noConversion"/>
  </si>
  <si>
    <t xml:space="preserve">Class Amphibia </t>
    <phoneticPr fontId="2" type="noConversion"/>
  </si>
  <si>
    <t>양서강</t>
    <phoneticPr fontId="2" type="noConversion"/>
  </si>
  <si>
    <t>Order Caudata</t>
    <phoneticPr fontId="2" type="noConversion"/>
  </si>
  <si>
    <t>Family Hynobiidae</t>
    <phoneticPr fontId="2" type="noConversion"/>
  </si>
  <si>
    <t xml:space="preserve">Order Anura </t>
    <phoneticPr fontId="2" type="noConversion"/>
  </si>
  <si>
    <t>무미목</t>
    <phoneticPr fontId="2" type="noConversion"/>
  </si>
  <si>
    <t>개구리과</t>
    <phoneticPr fontId="2" type="noConversion"/>
  </si>
  <si>
    <t>한국산개구리</t>
    <phoneticPr fontId="2" type="noConversion"/>
  </si>
  <si>
    <t xml:space="preserve">큰산개구리 </t>
    <phoneticPr fontId="2" type="noConversion"/>
  </si>
  <si>
    <t xml:space="preserve">Class Reptilia </t>
    <phoneticPr fontId="2" type="noConversion"/>
  </si>
  <si>
    <t>Order Testudines</t>
    <phoneticPr fontId="2" type="noConversion"/>
  </si>
  <si>
    <t>Family Emydidae</t>
    <phoneticPr fontId="2" type="noConversion"/>
  </si>
  <si>
    <t xml:space="preserve">Oocatochus rufodorsatus </t>
    <phoneticPr fontId="2" type="noConversion"/>
  </si>
  <si>
    <t>출현종수</t>
    <phoneticPr fontId="2" type="noConversion"/>
  </si>
  <si>
    <t>계</t>
    <phoneticPr fontId="2" type="noConversion"/>
  </si>
  <si>
    <t>환경부, 2010. (제3차)전국자연환경조사 2010 : 구만 : 358143</t>
    <phoneticPr fontId="2" type="noConversion"/>
  </si>
  <si>
    <t>경상남도람사르환경재단, 2012. 경남 고성군 마동호의 가치 제고를 위한 현황조사 보고서</t>
    <phoneticPr fontId="2" type="noConversion"/>
  </si>
  <si>
    <t>멸종위기 야생생물</t>
    <phoneticPr fontId="2" type="noConversion"/>
  </si>
  <si>
    <t>먹는 것이 금지되는 야생동물</t>
    <phoneticPr fontId="2" type="noConversion"/>
  </si>
  <si>
    <t>포획 채취 등의 금지 야생생물</t>
    <phoneticPr fontId="2" type="noConversion"/>
  </si>
  <si>
    <t>생태계교란 생물</t>
    <phoneticPr fontId="5" type="noConversion"/>
  </si>
  <si>
    <t>먹는</t>
    <phoneticPr fontId="2" type="noConversion"/>
  </si>
  <si>
    <t>포획</t>
    <phoneticPr fontId="2" type="noConversion"/>
  </si>
  <si>
    <t>No.</t>
    <phoneticPr fontId="2" type="noConversion"/>
  </si>
  <si>
    <t>목별</t>
    <phoneticPr fontId="5" type="noConversion"/>
  </si>
  <si>
    <t>과별</t>
    <phoneticPr fontId="5" type="noConversion"/>
  </si>
  <si>
    <t>학명</t>
  </si>
  <si>
    <t>국명</t>
  </si>
  <si>
    <t>과수</t>
    <phoneticPr fontId="5" type="noConversion"/>
  </si>
  <si>
    <t>잠자리목</t>
  </si>
  <si>
    <t xml:space="preserve">  Family Coenagrionidae</t>
    <phoneticPr fontId="5" type="noConversion"/>
  </si>
  <si>
    <t>실잠자리과</t>
    <phoneticPr fontId="5" type="noConversion"/>
  </si>
  <si>
    <t>Ceriagrion melanurum</t>
  </si>
  <si>
    <t>노란실잠자리</t>
  </si>
  <si>
    <t>Ischnura senegalensis</t>
    <phoneticPr fontId="2" type="noConversion"/>
  </si>
  <si>
    <t>푸른아시아실잠자리</t>
  </si>
  <si>
    <t>Ischnura asiatica</t>
  </si>
  <si>
    <t>아시아실잠자리</t>
    <phoneticPr fontId="2" type="noConversion"/>
  </si>
  <si>
    <t>Paracercion calamorum</t>
  </si>
  <si>
    <t>등검은실잠자리</t>
  </si>
  <si>
    <t xml:space="preserve">  Family Platycnemididae</t>
    <phoneticPr fontId="2" type="noConversion"/>
  </si>
  <si>
    <t>방울실잠자리과</t>
  </si>
  <si>
    <t>Platycnemis phyllopoda</t>
  </si>
  <si>
    <t>방울실잠자리</t>
    <phoneticPr fontId="2" type="noConversion"/>
  </si>
  <si>
    <t>Sympetrum darwinianum</t>
  </si>
  <si>
    <t>여름좀잠자리</t>
  </si>
  <si>
    <t>Sympetrum eroticum</t>
  </si>
  <si>
    <t>Sympetrum infuscatum</t>
  </si>
  <si>
    <t>깃동잠자리</t>
  </si>
  <si>
    <t>Sympetrum kunckeli</t>
  </si>
  <si>
    <t>흰얼굴좀잠자리</t>
  </si>
  <si>
    <t>Sympetrum pedemontanum elatum</t>
  </si>
  <si>
    <t>날개띠좀잠자리</t>
  </si>
  <si>
    <t>바퀴목</t>
  </si>
  <si>
    <t>바퀴과</t>
  </si>
  <si>
    <t>Blattella nipponica</t>
  </si>
  <si>
    <t>산바퀴</t>
  </si>
  <si>
    <t>사마귀목</t>
  </si>
  <si>
    <t>사마귀과</t>
  </si>
  <si>
    <t>Statilia maculata</t>
  </si>
  <si>
    <t>Tenodera sinensis</t>
  </si>
  <si>
    <t>왕사마귀</t>
  </si>
  <si>
    <t>Tenodera angustipennis</t>
  </si>
  <si>
    <t>사마귀</t>
    <phoneticPr fontId="2" type="noConversion"/>
  </si>
  <si>
    <t>집게벌레목</t>
  </si>
  <si>
    <t xml:space="preserve">  Family Anisolabididae</t>
    <phoneticPr fontId="2" type="noConversion"/>
  </si>
  <si>
    <t>민집게벌레과</t>
  </si>
  <si>
    <t>Euborellia annulata</t>
  </si>
  <si>
    <t>노랑다리집게벌레</t>
  </si>
  <si>
    <t>큰집게벌레과</t>
  </si>
  <si>
    <t>Labidura riparia japonica</t>
  </si>
  <si>
    <t>큰집게벌레</t>
  </si>
  <si>
    <t>메뚜기목</t>
  </si>
  <si>
    <t>Chizuella bonneti</t>
  </si>
  <si>
    <t>잔날개여치</t>
  </si>
  <si>
    <t>Conocephalus (Amurocephalus) chinensis</t>
  </si>
  <si>
    <t>쌕쌔기</t>
  </si>
  <si>
    <t>Conocephalus (Anisoptera) exemptus</t>
  </si>
  <si>
    <t>긴꼬리쌕쌔기</t>
  </si>
  <si>
    <t>Conocephalus (Anisoptera) japonicus japonicus</t>
  </si>
  <si>
    <t>좀쌕쌔기</t>
  </si>
  <si>
    <t>Conocephalus (Anisoptera) maculatus</t>
  </si>
  <si>
    <t>점박이쌕쌔기</t>
  </si>
  <si>
    <t>Ducetia japonica</t>
  </si>
  <si>
    <t>줄베짱이</t>
  </si>
  <si>
    <t>Phaneroptera falcata</t>
  </si>
  <si>
    <t>실베짱이</t>
  </si>
  <si>
    <t>Phaneroptera nigroantennata</t>
  </si>
  <si>
    <t>검은다리실베짱이</t>
  </si>
  <si>
    <t>귀뚜라미과</t>
  </si>
  <si>
    <t>Oecanthus euryelytra</t>
  </si>
  <si>
    <t>폭날개긴꼬리</t>
  </si>
  <si>
    <t>Teleogryllus (Brachyteleogryllus) emma</t>
  </si>
  <si>
    <t>왕귀뚜라미</t>
  </si>
  <si>
    <t>땅강아지과</t>
  </si>
  <si>
    <t>Gryllotalpa orientalis</t>
  </si>
  <si>
    <t>땅강아지</t>
  </si>
  <si>
    <t>모메뚜기과</t>
  </si>
  <si>
    <t>Euparatettix insularis</t>
  </si>
  <si>
    <t>장삼모메뚜기</t>
  </si>
  <si>
    <t>Tetrix japonica</t>
  </si>
  <si>
    <t>섬서구메뚜기과</t>
  </si>
  <si>
    <t>Atractomorpha lata</t>
  </si>
  <si>
    <t>섬서구메뚜기</t>
  </si>
  <si>
    <t xml:space="preserve">  Family Acrididae</t>
  </si>
  <si>
    <t>메뚜기과</t>
  </si>
  <si>
    <t>Acrida cinerea</t>
  </si>
  <si>
    <t>방아깨비</t>
  </si>
  <si>
    <t>Oedaleus infernalis</t>
  </si>
  <si>
    <t>팥중이</t>
  </si>
  <si>
    <t>Oxya sinuosa</t>
    <phoneticPr fontId="2" type="noConversion"/>
  </si>
  <si>
    <t>Shirakiacris shirakii</t>
  </si>
  <si>
    <t>등검은메뚜기</t>
  </si>
  <si>
    <t>Trilophidia annulata</t>
  </si>
  <si>
    <t>두꺼비메뚜기</t>
  </si>
  <si>
    <t xml:space="preserve">    Order Hemiptera</t>
    <phoneticPr fontId="5" type="noConversion"/>
  </si>
  <si>
    <t>노린재목</t>
  </si>
  <si>
    <t>Adelphocoris suturalis</t>
  </si>
  <si>
    <t>변색장님노린재</t>
  </si>
  <si>
    <t>Apolygus lucorum</t>
  </si>
  <si>
    <t>초록장님노린재</t>
  </si>
  <si>
    <t>Apolygus spinolae</t>
  </si>
  <si>
    <t>Charagochilus (Charagochilus) angusticollis</t>
  </si>
  <si>
    <t>흰솜털검정장님노린재</t>
  </si>
  <si>
    <t>Orthocephalus funestus</t>
  </si>
  <si>
    <t>암수다른장님노린재</t>
  </si>
  <si>
    <t>Stenodema calcarata</t>
  </si>
  <si>
    <t>홍맥장님노린재</t>
  </si>
  <si>
    <t>Trigonotylus caelestialium</t>
  </si>
  <si>
    <t>빨간촉각장님노린재</t>
  </si>
  <si>
    <t>침노린재과</t>
  </si>
  <si>
    <t>Sphedanolestes (Sphedanolestes) impressicollis</t>
  </si>
  <si>
    <t>다리무늬침노린재</t>
  </si>
  <si>
    <t>실노린재과</t>
  </si>
  <si>
    <t>Yemma exilis</t>
  </si>
  <si>
    <t>실노린재</t>
  </si>
  <si>
    <t xml:space="preserve">  Family Lygaeidae</t>
    <phoneticPr fontId="2" type="noConversion"/>
  </si>
  <si>
    <t>긴노린재과</t>
  </si>
  <si>
    <t>Dimorphopterus pallipes</t>
  </si>
  <si>
    <t>Geocoris (Piocoris) varius</t>
  </si>
  <si>
    <t>큰딱부리긴노린재</t>
  </si>
  <si>
    <t>Nysius plebejus</t>
  </si>
  <si>
    <t>애긴노린재</t>
  </si>
  <si>
    <t>Pachygrontha antennata</t>
  </si>
  <si>
    <t>더듬이긴노린재</t>
  </si>
  <si>
    <t>허리노린재과</t>
  </si>
  <si>
    <t>Cletus punctiger</t>
  </si>
  <si>
    <t>시골가시허리노린재</t>
    <phoneticPr fontId="2" type="noConversion"/>
  </si>
  <si>
    <t>Cletus schmidti</t>
  </si>
  <si>
    <t>우리가시허리노린재</t>
  </si>
  <si>
    <t>Homoeocerus (Tliponius) unipunctatus</t>
  </si>
  <si>
    <t>두점배허리노린재</t>
  </si>
  <si>
    <t xml:space="preserve">  Family Alydidae</t>
    <phoneticPr fontId="2" type="noConversion"/>
  </si>
  <si>
    <t>호리허리노린재과</t>
  </si>
  <si>
    <t>Leptocorisa chinensis</t>
  </si>
  <si>
    <t>호리허리노린재</t>
  </si>
  <si>
    <t>Riptortus clavatus</t>
  </si>
  <si>
    <t>톱다리개미허리노린재</t>
  </si>
  <si>
    <t xml:space="preserve">  Family Rhopalidae</t>
    <phoneticPr fontId="2" type="noConversion"/>
  </si>
  <si>
    <t>잡초노린재과</t>
  </si>
  <si>
    <t>Liorhyssus hyalinus</t>
  </si>
  <si>
    <t>투명잡초노린재</t>
  </si>
  <si>
    <t>Rhopalus (Aeschyntelus) maculatus</t>
  </si>
  <si>
    <t>붉은잡초노린재</t>
  </si>
  <si>
    <t>Rhopalus (Rhopalus) parumpunctatus</t>
  </si>
  <si>
    <t>잡초노린재</t>
  </si>
  <si>
    <t>Rhopalus (Aeschyntelus) sapporensis</t>
  </si>
  <si>
    <t>삿포로잡초노린재</t>
  </si>
  <si>
    <t>Stictopleurus minutus</t>
  </si>
  <si>
    <t>점흑다리잡초노린재</t>
  </si>
  <si>
    <t>알노린재과</t>
  </si>
  <si>
    <t>Megacopta punctatissima</t>
  </si>
  <si>
    <t>무당알노린재</t>
  </si>
  <si>
    <t>뿔노린재과</t>
  </si>
  <si>
    <t>Sastragala esakii</t>
  </si>
  <si>
    <t>에사키뿔노린재</t>
  </si>
  <si>
    <t>Eurygaster testudinaria testudinaria</t>
  </si>
  <si>
    <t>도토리노린재</t>
  </si>
  <si>
    <t xml:space="preserve">  Family Pentatomidae</t>
    <phoneticPr fontId="5" type="noConversion"/>
  </si>
  <si>
    <t>노린재과</t>
    <phoneticPr fontId="5" type="noConversion"/>
  </si>
  <si>
    <t>Aelia fieberi</t>
  </si>
  <si>
    <t>메추리노린재</t>
  </si>
  <si>
    <t>Carbula putoni</t>
  </si>
  <si>
    <t>가시노린재</t>
  </si>
  <si>
    <t>Dolycoris baccarum</t>
  </si>
  <si>
    <t>알락수염노린재</t>
  </si>
  <si>
    <t>Eysarcoris aeneus</t>
  </si>
  <si>
    <t>가시점둥글노린재</t>
  </si>
  <si>
    <t>Eysarcoris guttigerus</t>
  </si>
  <si>
    <t>점박이둥글노린재</t>
  </si>
  <si>
    <t>Halyomorpha halys</t>
  </si>
  <si>
    <t>썩덩나무노린재</t>
  </si>
  <si>
    <t>Homalogonia obtusa obtusa</t>
  </si>
  <si>
    <t>네점박이노린재</t>
  </si>
  <si>
    <t>Piezodorus hybneri</t>
  </si>
  <si>
    <t>가로줄노린재</t>
  </si>
  <si>
    <t>매미충과</t>
  </si>
  <si>
    <t>Austroasca vittata</t>
  </si>
  <si>
    <t>노랑줄애매미충</t>
  </si>
  <si>
    <t>Bothrogonia ferruginea</t>
  </si>
  <si>
    <t>끝검은말매미충</t>
  </si>
  <si>
    <t>Cicadella viridis</t>
  </si>
  <si>
    <t>말매미충</t>
  </si>
  <si>
    <t>Maiestas oryzae</t>
  </si>
  <si>
    <t>벼알락매미충</t>
  </si>
  <si>
    <t>큰날개매미충과</t>
    <phoneticPr fontId="5" type="noConversion"/>
  </si>
  <si>
    <t>선녀벌레과</t>
  </si>
  <si>
    <t>Geisha distinctissima</t>
  </si>
  <si>
    <t>선녀벌레</t>
  </si>
  <si>
    <t>Mimophantia maritima</t>
  </si>
  <si>
    <t>봉화선녀벌레</t>
  </si>
  <si>
    <t>매미과</t>
  </si>
  <si>
    <t>Meimuna opalifera</t>
  </si>
  <si>
    <t>애매미</t>
  </si>
  <si>
    <t>딱정벌레목</t>
  </si>
  <si>
    <t>딱정벌레과</t>
  </si>
  <si>
    <t>Chlaenius (Lissauchenius) posticalis</t>
  </si>
  <si>
    <t>노랑무늬먼지벌레</t>
  </si>
  <si>
    <t xml:space="preserve">  Family Melolonthidae</t>
    <phoneticPr fontId="2" type="noConversion"/>
  </si>
  <si>
    <t>검정풍뎅이과</t>
  </si>
  <si>
    <t>Maladera castanea koreana</t>
  </si>
  <si>
    <t>우리밤색우단풍뎅이</t>
  </si>
  <si>
    <t>Clinterocera obsoleta</t>
  </si>
  <si>
    <t>홀쭉꽃무지</t>
  </si>
  <si>
    <t>비단벌레과</t>
  </si>
  <si>
    <t>Agrilus chujoi</t>
  </si>
  <si>
    <t>황녹색호리비단벌레</t>
  </si>
  <si>
    <t xml:space="preserve">  Family Cantharidae</t>
    <phoneticPr fontId="2" type="noConversion"/>
  </si>
  <si>
    <t>병대벌레과</t>
  </si>
  <si>
    <t>Hatchiana glochidiata</t>
  </si>
  <si>
    <t>등점목가는병대벌레</t>
  </si>
  <si>
    <t>Lycocerus vitellinus</t>
  </si>
  <si>
    <t>회황색병대벌레</t>
  </si>
  <si>
    <t>버섯벌레과</t>
  </si>
  <si>
    <t>Anadastus menetriesii</t>
  </si>
  <si>
    <t>애방아벌레붙이</t>
  </si>
  <si>
    <t>무당벌레과</t>
    <phoneticPr fontId="5" type="noConversion"/>
  </si>
  <si>
    <t>Coccinella (Coccinella) septempunctata</t>
  </si>
  <si>
    <t>칠성무당벌레</t>
    <phoneticPr fontId="2" type="noConversion"/>
  </si>
  <si>
    <t>Harmonia axyridis</t>
  </si>
  <si>
    <t>무당벌레</t>
  </si>
  <si>
    <t>Propylea japonica</t>
  </si>
  <si>
    <t>꼬마남생이무당벌레</t>
  </si>
  <si>
    <t>Scymnus (Neopullus) babai</t>
  </si>
  <si>
    <t>바바애기무당벌레</t>
  </si>
  <si>
    <t xml:space="preserve">  Family Oedemeridae</t>
    <phoneticPr fontId="2" type="noConversion"/>
  </si>
  <si>
    <t>하늘소붙이과</t>
  </si>
  <si>
    <t>Oedemera (Oedemera) lucidicollis flaviventris</t>
  </si>
  <si>
    <t>시베르스하늘소붙이</t>
  </si>
  <si>
    <t xml:space="preserve">  Family Tenebrionidae</t>
    <phoneticPr fontId="2" type="noConversion"/>
  </si>
  <si>
    <t>거저리과</t>
  </si>
  <si>
    <t>Luprops orientalis</t>
  </si>
  <si>
    <t>하늘소과</t>
    <phoneticPr fontId="5" type="noConversion"/>
  </si>
  <si>
    <t>Leptura aethiops</t>
  </si>
  <si>
    <t>꽃하늘소</t>
  </si>
  <si>
    <t>Moechotypa diphysis</t>
  </si>
  <si>
    <t>털두꺼비하늘소</t>
  </si>
  <si>
    <t>Phytoecia (Phytoecia) rufiventris</t>
  </si>
  <si>
    <t>국화하늘소</t>
  </si>
  <si>
    <t>잎벌레과</t>
  </si>
  <si>
    <t>Aulacophora nigripennis nigripennis</t>
  </si>
  <si>
    <t>Basilepta fulvipes</t>
  </si>
  <si>
    <t>금록색잎벌레</t>
  </si>
  <si>
    <t>Cassida piperata</t>
  </si>
  <si>
    <t>애남생이잎벌레</t>
  </si>
  <si>
    <t>Chaetocnema (Chaetocnema) concinnicollis</t>
  </si>
  <si>
    <t>세줄털다리벼룩잎벌레</t>
  </si>
  <si>
    <t>Chrysolina (Lithopteroides) exanthematica exanthematica</t>
  </si>
  <si>
    <t>박하잎벌레</t>
  </si>
  <si>
    <t>Colasposoma dauricum</t>
  </si>
  <si>
    <t>고구마잎벌레</t>
  </si>
  <si>
    <t>Crioceris duodecimpunctata</t>
  </si>
  <si>
    <t>점박이잎벌레</t>
  </si>
  <si>
    <t>Dactylispa (Triplispa) angulosa</t>
  </si>
  <si>
    <t>노랑테가시잎벌레</t>
  </si>
  <si>
    <t>Galeruca (Galeruca) dahlii vicina</t>
  </si>
  <si>
    <t>한서잎벌레</t>
  </si>
  <si>
    <t>Gastrophysa (Gastrophysa) atrocyanea</t>
  </si>
  <si>
    <t>좀남색잎벌레</t>
  </si>
  <si>
    <t>Lilioceris sieversi</t>
  </si>
  <si>
    <t>고려긴가슴잎벌레</t>
  </si>
  <si>
    <t>Monolepta shirozui</t>
  </si>
  <si>
    <t>어리발톱잎벌레</t>
  </si>
  <si>
    <t>Oides decempunctatus</t>
  </si>
  <si>
    <t>열점박이별잎벌레</t>
    <phoneticPr fontId="2" type="noConversion"/>
  </si>
  <si>
    <t xml:space="preserve">Pagria signata </t>
  </si>
  <si>
    <t>콩잎벌레 　</t>
  </si>
  <si>
    <t>Physosmaragdina nigrifrons</t>
  </si>
  <si>
    <t>밤나무잎벌레</t>
  </si>
  <si>
    <t>주둥이거위벌레과</t>
  </si>
  <si>
    <t>Aspidobyctiscus (Aspidobyctiscus) lacunipennis</t>
  </si>
  <si>
    <t>포도거위벌레</t>
  </si>
  <si>
    <t>거위벌레과</t>
  </si>
  <si>
    <t>Compsapoderus (Compsapoderus) erythropterus</t>
  </si>
  <si>
    <t>북방거위벌레</t>
  </si>
  <si>
    <t xml:space="preserve">Phymatapoderus latipennis </t>
  </si>
  <si>
    <t>느릅나무혹거위벌레(꼬마혹등목거위벌레?)</t>
  </si>
  <si>
    <t>창주둥이바구미과</t>
  </si>
  <si>
    <t>Piezotrachelus (Piezotrachelus) japonicus</t>
  </si>
  <si>
    <t>엉겅퀴창주둥이바구미</t>
  </si>
  <si>
    <t>바구미과</t>
  </si>
  <si>
    <t>Lixus (Dilixellus) fasciculatus</t>
  </si>
  <si>
    <t>산길쭉바구미</t>
  </si>
  <si>
    <t>Lixus (Dilixellus) maculatus</t>
  </si>
  <si>
    <t>점박이길쭉바구미</t>
    <phoneticPr fontId="2" type="noConversion"/>
  </si>
  <si>
    <t xml:space="preserve">    Order Hymenoptera</t>
    <phoneticPr fontId="2" type="noConversion"/>
  </si>
  <si>
    <t>벌목</t>
  </si>
  <si>
    <t xml:space="preserve">  Family Tenthredinidae</t>
    <phoneticPr fontId="2" type="noConversion"/>
  </si>
  <si>
    <t>잎벌과</t>
  </si>
  <si>
    <t>Athalia japonica</t>
  </si>
  <si>
    <t>왜무잎벌</t>
  </si>
  <si>
    <t>Tenthredo mortivaga</t>
  </si>
  <si>
    <t>황호리병잎벌</t>
  </si>
  <si>
    <t>개미과</t>
  </si>
  <si>
    <t>Brachyponera chinensis</t>
  </si>
  <si>
    <t>왕침개미</t>
  </si>
  <si>
    <t>Camponotus japonicus</t>
  </si>
  <si>
    <t>Ectomomyrmex javana</t>
  </si>
  <si>
    <t>일본침개미</t>
  </si>
  <si>
    <t>Formica japonica</t>
  </si>
  <si>
    <t>곰개미</t>
  </si>
  <si>
    <t>Nylanderia flavipes</t>
  </si>
  <si>
    <t>스미스개미</t>
  </si>
  <si>
    <t>Pristomyrmex punctatus</t>
  </si>
  <si>
    <t>Tetramorium tsushimae</t>
  </si>
  <si>
    <t>주름개미</t>
  </si>
  <si>
    <t xml:space="preserve">  Family Pompilidae</t>
    <phoneticPr fontId="2" type="noConversion"/>
  </si>
  <si>
    <t>대모벌과</t>
  </si>
  <si>
    <t>Lophopompilus samariensis</t>
  </si>
  <si>
    <t>왕무늬대모벌</t>
    <phoneticPr fontId="2" type="noConversion"/>
  </si>
  <si>
    <t>말벌과</t>
  </si>
  <si>
    <t>Eumenes punctatus</t>
  </si>
  <si>
    <t>점호리병벌</t>
  </si>
  <si>
    <t>Polistes chinensis antennalis</t>
  </si>
  <si>
    <t>두눈박이쌍살벌</t>
  </si>
  <si>
    <t>Vespa analis parallela</t>
  </si>
  <si>
    <t>좀말벌</t>
  </si>
  <si>
    <t>Vespa crabro flavofasciata</t>
  </si>
  <si>
    <t xml:space="preserve">  Family Apidae</t>
    <phoneticPr fontId="2" type="noConversion"/>
  </si>
  <si>
    <t>꿀벌과</t>
  </si>
  <si>
    <t>Anthophora (Anthophora) plumipes</t>
  </si>
  <si>
    <t>털보줄벌</t>
  </si>
  <si>
    <t>Apis cerana</t>
  </si>
  <si>
    <t>Apis mellifera</t>
  </si>
  <si>
    <t>양봉꿀벌</t>
  </si>
  <si>
    <t>Bombus (Bombus) ignitus</t>
  </si>
  <si>
    <t>호박벌</t>
  </si>
  <si>
    <t>Nomada japonica</t>
  </si>
  <si>
    <t>왜알락꽃벌</t>
  </si>
  <si>
    <t>Xylocopa appendiculata circumvolans</t>
  </si>
  <si>
    <t>어리호박벌</t>
  </si>
  <si>
    <t xml:space="preserve">    Order Diptera</t>
    <phoneticPr fontId="5" type="noConversion"/>
  </si>
  <si>
    <t>파리목</t>
  </si>
  <si>
    <t>털파리과</t>
  </si>
  <si>
    <t>Bibio tenebrosus</t>
  </si>
  <si>
    <t>검털파리</t>
  </si>
  <si>
    <t xml:space="preserve">  Family Tabanidae</t>
    <phoneticPr fontId="2" type="noConversion"/>
  </si>
  <si>
    <t>등에과</t>
  </si>
  <si>
    <t>Tabanus chrysurus</t>
  </si>
  <si>
    <t>왕소등에</t>
  </si>
  <si>
    <t>Hermetia illucens</t>
  </si>
  <si>
    <t>아메리카동애등에</t>
  </si>
  <si>
    <t>Odontomyia hirayamae</t>
  </si>
  <si>
    <t>히라야마동애등에</t>
  </si>
  <si>
    <t>Ptecticus tenebrifer</t>
  </si>
  <si>
    <t>동애등에</t>
  </si>
  <si>
    <t>파리매과</t>
  </si>
  <si>
    <t>Cophinopoda chinensis</t>
  </si>
  <si>
    <t>왕파리매</t>
  </si>
  <si>
    <t>Promachus yesonicus</t>
  </si>
  <si>
    <t>파리매</t>
  </si>
  <si>
    <t>재니등에과</t>
  </si>
  <si>
    <t>Bombylius major</t>
  </si>
  <si>
    <t>빌로오도재니등에</t>
  </si>
  <si>
    <t>Systropus suzukii</t>
  </si>
  <si>
    <t>스즈키나나니등에</t>
  </si>
  <si>
    <t xml:space="preserve">  Family Syrphidae</t>
    <phoneticPr fontId="2" type="noConversion"/>
  </si>
  <si>
    <t>꽃등에과</t>
  </si>
  <si>
    <t>Allograpta javana</t>
  </si>
  <si>
    <t>쟈바꽃등에</t>
  </si>
  <si>
    <t>Baccha maculata</t>
  </si>
  <si>
    <t>알락꽃등에</t>
  </si>
  <si>
    <t>Chalcosyrphus (Xylotomima) laterimaculatus</t>
  </si>
  <si>
    <t>알락허리꽃등에</t>
  </si>
  <si>
    <t>Dideoides coquilletti</t>
  </si>
  <si>
    <t>끝노랑꽃등에</t>
    <phoneticPr fontId="2" type="noConversion"/>
  </si>
  <si>
    <t>Episyrphus balteatus</t>
  </si>
  <si>
    <t>호리꽃등에</t>
  </si>
  <si>
    <t>Eristalinus viridis</t>
  </si>
  <si>
    <t>루리꽃등에</t>
  </si>
  <si>
    <t>Eristalis arbustorum</t>
  </si>
  <si>
    <t>덩굴꽃등에</t>
  </si>
  <si>
    <t>Eristalis cerealis</t>
  </si>
  <si>
    <t>배짧은꽃등에</t>
  </si>
  <si>
    <t>Eristalis kyokoae</t>
  </si>
  <si>
    <t>Eristalis tenax</t>
  </si>
  <si>
    <t>꽃등에</t>
  </si>
  <si>
    <t>Helophilus virgatus</t>
  </si>
  <si>
    <t>수중다리꽃등에</t>
  </si>
  <si>
    <t>Melanostoma mellinum</t>
  </si>
  <si>
    <t>광붙이꽃등에</t>
  </si>
  <si>
    <t>Metasyrphus nitens</t>
  </si>
  <si>
    <t>물결넓적꽃등에</t>
  </si>
  <si>
    <t>Microdon auricomus</t>
  </si>
  <si>
    <t>개미꽃등에</t>
  </si>
  <si>
    <t>Orthonevra karumaiensis</t>
  </si>
  <si>
    <t>별붙이꽃등에</t>
  </si>
  <si>
    <t>Paragus haemorrhous</t>
  </si>
  <si>
    <t>고려꽃등에</t>
  </si>
  <si>
    <t>Sphaerophoria menthastri</t>
  </si>
  <si>
    <t>꼬마꽃등에</t>
  </si>
  <si>
    <t>Spilomyia suzukii</t>
  </si>
  <si>
    <t>스즈키긴꽃등에</t>
  </si>
  <si>
    <t>Syritta pipiens</t>
  </si>
  <si>
    <t>알통다리꽃등에</t>
  </si>
  <si>
    <t>Syrphus torvus</t>
  </si>
  <si>
    <t>털좀넓적꽃등에</t>
  </si>
  <si>
    <t>Volucella nigricans</t>
  </si>
  <si>
    <t>검정대모꽃등에</t>
  </si>
  <si>
    <t>Volucella pellucens tabanoides</t>
  </si>
  <si>
    <t>어리대모꽃등에</t>
  </si>
  <si>
    <t>과실파리과</t>
  </si>
  <si>
    <t>Campiglossa deserta</t>
  </si>
  <si>
    <t>산알락좀과실파리</t>
  </si>
  <si>
    <t>Campiglossa hirayamae</t>
  </si>
  <si>
    <t>국화좀과실파리</t>
  </si>
  <si>
    <t>Trupanea gratiosa</t>
  </si>
  <si>
    <t>고들빼기과실파리</t>
  </si>
  <si>
    <t>알락파리과</t>
  </si>
  <si>
    <t>Prosthiochaeta bifasciata</t>
  </si>
  <si>
    <t>날개알락파리</t>
  </si>
  <si>
    <t>Rivellia alini</t>
  </si>
  <si>
    <t>알린콩알락파리</t>
  </si>
  <si>
    <t>Rivellia apicalis</t>
  </si>
  <si>
    <t>민무늬콩알락파리</t>
  </si>
  <si>
    <t>대모파리과</t>
  </si>
  <si>
    <t>Dryomyza formosa</t>
  </si>
  <si>
    <t>대모파리</t>
  </si>
  <si>
    <t>꼭지파리과</t>
  </si>
  <si>
    <t>Sepsis monostigma</t>
  </si>
  <si>
    <t>꼭지파리</t>
  </si>
  <si>
    <t xml:space="preserve">  Family Lauxaniidae</t>
    <phoneticPr fontId="2" type="noConversion"/>
  </si>
  <si>
    <t>큰날개파리과</t>
  </si>
  <si>
    <t>Homoneura euaresta</t>
  </si>
  <si>
    <t>꼬마큰날개파리</t>
  </si>
  <si>
    <t xml:space="preserve">  Family Scathophagidae</t>
    <phoneticPr fontId="2" type="noConversion"/>
  </si>
  <si>
    <t>똥파리과</t>
  </si>
  <si>
    <t>Scathophaga stercoraria</t>
  </si>
  <si>
    <t>똥파리</t>
  </si>
  <si>
    <t>꽃파리과</t>
  </si>
  <si>
    <t>Delia platura</t>
  </si>
  <si>
    <t>씨고자리꽃파리</t>
  </si>
  <si>
    <t>검정파리과</t>
  </si>
  <si>
    <t>Lucilia illustris</t>
  </si>
  <si>
    <t>연두금파리</t>
  </si>
  <si>
    <t>Protocalliphora azurea</t>
  </si>
  <si>
    <t>새금파리</t>
  </si>
  <si>
    <t xml:space="preserve">  Family Rhiniidae</t>
    <phoneticPr fontId="2" type="noConversion"/>
  </si>
  <si>
    <t>초록파리과</t>
  </si>
  <si>
    <t>Stomorhina obsoleta</t>
  </si>
  <si>
    <t>점박이초록파리</t>
  </si>
  <si>
    <t>집파리과</t>
  </si>
  <si>
    <t>Musca domestica</t>
  </si>
  <si>
    <t>집파리</t>
  </si>
  <si>
    <t xml:space="preserve">  Family Tachinidae</t>
    <phoneticPr fontId="2" type="noConversion"/>
  </si>
  <si>
    <t>기생파리과</t>
  </si>
  <si>
    <t>Gymnosoma rotundata</t>
  </si>
  <si>
    <t>뚱보기생파리</t>
  </si>
  <si>
    <t>Tachina nupta</t>
  </si>
  <si>
    <t>등줄기생파리</t>
  </si>
  <si>
    <t>나비목</t>
  </si>
  <si>
    <t xml:space="preserve">  Family Cossidae</t>
    <phoneticPr fontId="2" type="noConversion"/>
  </si>
  <si>
    <t>굴벌레나방과</t>
  </si>
  <si>
    <t>Zeuzera multistrigata</t>
  </si>
  <si>
    <t>알락굴벌레나방</t>
  </si>
  <si>
    <t xml:space="preserve">  Family Psychidae</t>
    <phoneticPr fontId="2" type="noConversion"/>
  </si>
  <si>
    <t>주머니나방과</t>
  </si>
  <si>
    <t>Eumeta variegata</t>
  </si>
  <si>
    <t>남방차주머니나방</t>
  </si>
  <si>
    <t>잎말이나방과</t>
  </si>
  <si>
    <t>Adoxophyes orana</t>
  </si>
  <si>
    <t>애모무늬잎말이나방</t>
  </si>
  <si>
    <t>Archips oporana</t>
  </si>
  <si>
    <t>솔잎말이나방</t>
  </si>
  <si>
    <t>Choristoneura longicellana</t>
  </si>
  <si>
    <t>Epiblema foenella</t>
  </si>
  <si>
    <t>흰갈퀴애기잎말이나방</t>
  </si>
  <si>
    <t>Grapholita delineana</t>
  </si>
  <si>
    <t>네줄애기잎말이나방</t>
  </si>
  <si>
    <t xml:space="preserve">  Family Crambidae</t>
  </si>
  <si>
    <t>풀명나방과</t>
  </si>
  <si>
    <t>Agrotera nemoralis</t>
  </si>
  <si>
    <t>Cnaphalocrocis medinalis</t>
  </si>
  <si>
    <t>혹명나방</t>
  </si>
  <si>
    <t>Conogethes punctiferalis</t>
  </si>
  <si>
    <t>복숭아명나방</t>
  </si>
  <si>
    <t>Elophila interruptalis</t>
  </si>
  <si>
    <t>연물명나방</t>
  </si>
  <si>
    <t>Haritalodes derogata</t>
  </si>
  <si>
    <t>목화명나방</t>
  </si>
  <si>
    <t>Spoladea recurvalis</t>
  </si>
  <si>
    <t>흰띠명나방</t>
  </si>
  <si>
    <t xml:space="preserve">  Family Pyralidae</t>
    <phoneticPr fontId="5" type="noConversion"/>
  </si>
  <si>
    <t>Endotricha consocia</t>
  </si>
  <si>
    <t>큰홍색뾰족명나방</t>
  </si>
  <si>
    <t>Endotricha kuznetzovi</t>
  </si>
  <si>
    <t>흰띠뾰족명나방</t>
  </si>
  <si>
    <t>Oncocera semirubella</t>
  </si>
  <si>
    <t>Orthaga euadrusalis</t>
  </si>
  <si>
    <t>날개끝검은집명나방</t>
  </si>
  <si>
    <t>창나방과</t>
  </si>
  <si>
    <t>Rhodoneura erecta</t>
  </si>
  <si>
    <t>꼬마상수리창나방</t>
  </si>
  <si>
    <t xml:space="preserve">  Family Drepanidae</t>
    <phoneticPr fontId="2" type="noConversion"/>
  </si>
  <si>
    <t>갈고리나방과</t>
  </si>
  <si>
    <t>Agnidra scabiosa fixseni</t>
  </si>
  <si>
    <t>참나무갈고리나방</t>
  </si>
  <si>
    <t>Nordstromia japonica</t>
  </si>
  <si>
    <t>황줄점갈고리나방</t>
  </si>
  <si>
    <t>자나방과</t>
  </si>
  <si>
    <t>Fascellina chromataria</t>
  </si>
  <si>
    <t>갈고리가지나방</t>
  </si>
  <si>
    <t>Geometra dieckmanni</t>
  </si>
  <si>
    <t>흰줄푸른자나방</t>
  </si>
  <si>
    <t>Pareclipsis gracilis</t>
  </si>
  <si>
    <t>끝짤룩노랑가지나방</t>
  </si>
  <si>
    <t>Plagodis pulveraria</t>
  </si>
  <si>
    <t>띠넓은가지나방</t>
  </si>
  <si>
    <t>Problepsis plagiata</t>
  </si>
  <si>
    <t>점줄흰애기자나방</t>
  </si>
  <si>
    <t>Rikiosatoa grisea</t>
  </si>
  <si>
    <t>두줄가지나방</t>
  </si>
  <si>
    <t>Xandrames dholaria</t>
  </si>
  <si>
    <t>흰띠왕가지나방</t>
  </si>
  <si>
    <t>솔나방과</t>
  </si>
  <si>
    <t>Gastropacha clathrata</t>
  </si>
  <si>
    <t>Gastropacha populifolia angustipennis</t>
  </si>
  <si>
    <t>버들나방</t>
  </si>
  <si>
    <t xml:space="preserve">  Family Saturniidae</t>
    <phoneticPr fontId="2" type="noConversion"/>
  </si>
  <si>
    <t>산누에나방과</t>
  </si>
  <si>
    <t>Actias artemis</t>
  </si>
  <si>
    <t>누에나방과</t>
  </si>
  <si>
    <t>Bombyx mandarina</t>
  </si>
  <si>
    <t>멧누에나방</t>
  </si>
  <si>
    <t xml:space="preserve">  Family Sphingidae  </t>
    <phoneticPr fontId="2" type="noConversion"/>
  </si>
  <si>
    <t>박각시과</t>
  </si>
  <si>
    <t>Callambulyx tatarinovii</t>
  </si>
  <si>
    <t>녹색박각시</t>
  </si>
  <si>
    <t>Cephonodes hylas</t>
  </si>
  <si>
    <t>줄녹색박각시</t>
  </si>
  <si>
    <t>Dolbina exacta</t>
  </si>
  <si>
    <t>애물결박각시</t>
  </si>
  <si>
    <t>재주나방과</t>
  </si>
  <si>
    <t>Cerura menciana</t>
  </si>
  <si>
    <t>큰나무결재주나방</t>
  </si>
  <si>
    <t>Clostera anachoreta</t>
  </si>
  <si>
    <t>꼬마버들재주나방</t>
  </si>
  <si>
    <t>Hagapteryx kishidai</t>
  </si>
  <si>
    <t>남방섬재주나방</t>
  </si>
  <si>
    <t>Spatalia doerriesi</t>
  </si>
  <si>
    <t>은무늬재주나방</t>
  </si>
  <si>
    <t>태극나방과</t>
  </si>
  <si>
    <t>Aglaomorpha histrio</t>
  </si>
  <si>
    <t>흰무늬왕불나방</t>
  </si>
  <si>
    <t>Artaxa subflava</t>
  </si>
  <si>
    <t>독나방</t>
  </si>
  <si>
    <t>Artena dotata</t>
  </si>
  <si>
    <t>푸른띠무늬나방</t>
  </si>
  <si>
    <t>Barsine pulchra</t>
  </si>
  <si>
    <t>알락주홍불나방</t>
  </si>
  <si>
    <t>Bastilla maturata</t>
  </si>
  <si>
    <t>보라끝수중다리나방</t>
  </si>
  <si>
    <t>Calyptra hokkaida</t>
  </si>
  <si>
    <t>북방갈고리큰나방</t>
  </si>
  <si>
    <t>Calyptra thalictri</t>
  </si>
  <si>
    <t>갈고리큰나방</t>
  </si>
  <si>
    <t>Chionarctia nivea</t>
  </si>
  <si>
    <t>흰제비불나방</t>
  </si>
  <si>
    <t>Cifuna locuples</t>
  </si>
  <si>
    <t>콩독나방</t>
  </si>
  <si>
    <t>Edessena hamada</t>
  </si>
  <si>
    <t>쌍복판눈수염나방</t>
  </si>
  <si>
    <t>Ercheia niveostrigata</t>
  </si>
  <si>
    <t>청백무늬나방</t>
  </si>
  <si>
    <t>Ercheia umbrosa</t>
  </si>
  <si>
    <t>보라무늬나방</t>
  </si>
  <si>
    <t>Erebus ephesperis</t>
  </si>
  <si>
    <t>Gonitis mesogona</t>
  </si>
  <si>
    <t>무궁화잎큰나방</t>
  </si>
  <si>
    <t>Kidokuga piperita</t>
  </si>
  <si>
    <t>무늬독나방</t>
  </si>
  <si>
    <t>Kuromondokuga niphonis</t>
  </si>
  <si>
    <t>검정무늬독나방</t>
  </si>
  <si>
    <t>Lithosia quadra</t>
  </si>
  <si>
    <t>넉점박이불나방</t>
  </si>
  <si>
    <t>Lymantria lucescens</t>
  </si>
  <si>
    <t>물결매미나방</t>
  </si>
  <si>
    <t>Lymantria mathura</t>
  </si>
  <si>
    <t>붉은매미나방</t>
  </si>
  <si>
    <t>Manulea degenerella</t>
  </si>
  <si>
    <t>Manulea japonica</t>
  </si>
  <si>
    <t>각시불나방</t>
  </si>
  <si>
    <t>Numenes disparilis</t>
  </si>
  <si>
    <t>Oruza brunnea</t>
  </si>
  <si>
    <t>줄무늬꼬마짤름나방</t>
  </si>
  <si>
    <t>Sophta ruficeps</t>
  </si>
  <si>
    <t>팥흑점꼬마짤름나방</t>
  </si>
  <si>
    <t>Spilarctia seriatopunctata</t>
  </si>
  <si>
    <t>줄점불나방</t>
  </si>
  <si>
    <t>Spilarctia subcarnea</t>
  </si>
  <si>
    <t>배붉은흰불나방</t>
  </si>
  <si>
    <t>Spilosoma lubricipeda</t>
  </si>
  <si>
    <t>배점무늬불나방</t>
  </si>
  <si>
    <t>Spilosoma punctaria</t>
  </si>
  <si>
    <t>Spirama helicina</t>
  </si>
  <si>
    <t>톱니태극나방</t>
  </si>
  <si>
    <t>Thyas juno</t>
  </si>
  <si>
    <t>무궁화무늬나방</t>
  </si>
  <si>
    <t>Zanclognatha griselda</t>
  </si>
  <si>
    <t>줄회색수염나방</t>
  </si>
  <si>
    <t>혹나방과</t>
    <phoneticPr fontId="2" type="noConversion"/>
  </si>
  <si>
    <t>Pseudoips prasinanus</t>
  </si>
  <si>
    <t>Axylia putris</t>
  </si>
  <si>
    <t>썩은밤나방</t>
  </si>
  <si>
    <t>Callopistria repleta</t>
  </si>
  <si>
    <t>얼룩어린밤나방</t>
  </si>
  <si>
    <t>Ctenoplusia albostriata</t>
  </si>
  <si>
    <t>긴금무늬밤나방</t>
  </si>
  <si>
    <t>Macdunnoughia crassisigna</t>
  </si>
  <si>
    <t>큰국화은무늬밤나방</t>
  </si>
  <si>
    <t>Naranga aenescens</t>
  </si>
  <si>
    <t>벼애나방</t>
  </si>
  <si>
    <t>Ozarba punctigera</t>
  </si>
  <si>
    <t>곧은띠꼬마밤나방</t>
  </si>
  <si>
    <t>Panthea coenobita</t>
  </si>
  <si>
    <t>솔버짐나방</t>
  </si>
  <si>
    <t>Sphragifera biplaga</t>
  </si>
  <si>
    <t>꼬마봉인밤나방</t>
  </si>
  <si>
    <t xml:space="preserve">  Family Hesperiidae</t>
  </si>
  <si>
    <t>팔랑나비과</t>
  </si>
  <si>
    <t>Parnara guttata</t>
  </si>
  <si>
    <t>줄점팔랑나비</t>
  </si>
  <si>
    <t xml:space="preserve">  Family Papilionidae</t>
    <phoneticPr fontId="2" type="noConversion"/>
  </si>
  <si>
    <t>호랑나비과</t>
  </si>
  <si>
    <t>Papilio xuthus</t>
  </si>
  <si>
    <t>호랑나비</t>
    <phoneticPr fontId="2" type="noConversion"/>
  </si>
  <si>
    <t xml:space="preserve">  Family Pieridae </t>
    <phoneticPr fontId="2" type="noConversion"/>
  </si>
  <si>
    <t>Colias erate</t>
  </si>
  <si>
    <t>남방노랑나비</t>
  </si>
  <si>
    <t>Pieris rapae</t>
  </si>
  <si>
    <t>배추흰나비</t>
  </si>
  <si>
    <t>Celastrina argiolus</t>
  </si>
  <si>
    <t>푸른부전나비</t>
  </si>
  <si>
    <t>Cupido argiades</t>
  </si>
  <si>
    <t>암먹부전나비</t>
  </si>
  <si>
    <t>Curetis acuta</t>
  </si>
  <si>
    <t>뾰족부전나비</t>
  </si>
  <si>
    <t>후보</t>
    <phoneticPr fontId="2" type="noConversion"/>
  </si>
  <si>
    <t>Lycaena phlaeas</t>
  </si>
  <si>
    <t>작은주홍부전나비</t>
  </si>
  <si>
    <t>Zizeeria maha</t>
  </si>
  <si>
    <t>남방부전나비</t>
  </si>
  <si>
    <t>Argyreus hyperbius</t>
  </si>
  <si>
    <t>Hestina assimilis</t>
  </si>
  <si>
    <t>홍점알락나비</t>
  </si>
  <si>
    <t>Neptis sappho</t>
  </si>
  <si>
    <t>애기세줄나비</t>
  </si>
  <si>
    <t>Polygonia c-aureum</t>
  </si>
  <si>
    <t>네발나비</t>
  </si>
  <si>
    <t>Vanessa cardui</t>
  </si>
  <si>
    <t>작은멋쟁이나비</t>
  </si>
  <si>
    <t>개체수 합계</t>
    <phoneticPr fontId="2" type="noConversion"/>
  </si>
  <si>
    <t>종수</t>
    <phoneticPr fontId="2" type="noConversion"/>
  </si>
  <si>
    <t>구만(E8)</t>
    <phoneticPr fontId="2" type="noConversion"/>
  </si>
  <si>
    <t>문</t>
    <phoneticPr fontId="2" type="noConversion"/>
  </si>
  <si>
    <t xml:space="preserve">        Phylum Platyhelminthes</t>
    <phoneticPr fontId="2" type="noConversion"/>
  </si>
  <si>
    <t>편형동물문</t>
    <phoneticPr fontId="2" type="noConversion"/>
  </si>
  <si>
    <t xml:space="preserve">      Class Turbellaria</t>
    <phoneticPr fontId="2" type="noConversion"/>
  </si>
  <si>
    <t>와충강</t>
    <phoneticPr fontId="2" type="noConversion"/>
  </si>
  <si>
    <t xml:space="preserve">    Order Tricladida</t>
    <phoneticPr fontId="2" type="noConversion"/>
  </si>
  <si>
    <t>삼기장목</t>
    <phoneticPr fontId="2" type="noConversion"/>
  </si>
  <si>
    <t xml:space="preserve">  Family Planariidae</t>
    <phoneticPr fontId="2" type="noConversion"/>
  </si>
  <si>
    <t>플라나리아과</t>
    <phoneticPr fontId="2" type="noConversion"/>
  </si>
  <si>
    <t>Planariidae sp.</t>
    <phoneticPr fontId="2" type="noConversion"/>
  </si>
  <si>
    <t>플라나리아류</t>
    <phoneticPr fontId="2" type="noConversion"/>
  </si>
  <si>
    <t xml:space="preserve">        Phylum Mollusca</t>
    <phoneticPr fontId="2" type="noConversion"/>
  </si>
  <si>
    <t>연체동물문</t>
  </si>
  <si>
    <t xml:space="preserve">      Class Gastropoda</t>
    <phoneticPr fontId="2" type="noConversion"/>
  </si>
  <si>
    <t>복족강</t>
  </si>
  <si>
    <t xml:space="preserve">    Order Cycloneritida</t>
    <phoneticPr fontId="2" type="noConversion"/>
  </si>
  <si>
    <t>고리갈고둥목</t>
    <phoneticPr fontId="2" type="noConversion"/>
  </si>
  <si>
    <t xml:space="preserve">  Family Neritidae</t>
    <phoneticPr fontId="2" type="noConversion"/>
  </si>
  <si>
    <t>갈고둥과</t>
    <phoneticPr fontId="2" type="noConversion"/>
  </si>
  <si>
    <t>Clithon retropictum</t>
    <phoneticPr fontId="2" type="noConversion"/>
  </si>
  <si>
    <t xml:space="preserve">    Order Architaenioglossa</t>
    <phoneticPr fontId="2" type="noConversion"/>
  </si>
  <si>
    <t>고설목</t>
    <phoneticPr fontId="2" type="noConversion"/>
  </si>
  <si>
    <t xml:space="preserve">  Family Viviparidae</t>
    <phoneticPr fontId="2" type="noConversion"/>
  </si>
  <si>
    <t>논우렁이과</t>
  </si>
  <si>
    <t>Cipangopaludina chinensis malleata</t>
    <phoneticPr fontId="2" type="noConversion"/>
  </si>
  <si>
    <t>논우렁이</t>
  </si>
  <si>
    <t>Sinotaia quadrata</t>
    <phoneticPr fontId="2" type="noConversion"/>
  </si>
  <si>
    <t>강우렁이</t>
    <phoneticPr fontId="2" type="noConversion"/>
  </si>
  <si>
    <t xml:space="preserve">  Family Ampullariidae</t>
    <phoneticPr fontId="2" type="noConversion"/>
  </si>
  <si>
    <t>사과우렁이과</t>
  </si>
  <si>
    <t>Pomacea canaliculata</t>
  </si>
  <si>
    <t>왕우렁이</t>
    <phoneticPr fontId="2" type="noConversion"/>
  </si>
  <si>
    <t xml:space="preserve">  Family Pleuroceridae</t>
    <phoneticPr fontId="2" type="noConversion"/>
  </si>
  <si>
    <t>다슬기과</t>
  </si>
  <si>
    <t>Semisulcospira forticosta</t>
    <phoneticPr fontId="2" type="noConversion"/>
  </si>
  <si>
    <t>주름다슬기</t>
  </si>
  <si>
    <t xml:space="preserve">    Order Littorinimorpha</t>
    <phoneticPr fontId="2" type="noConversion"/>
  </si>
  <si>
    <t>총알고둥목</t>
    <phoneticPr fontId="2" type="noConversion"/>
  </si>
  <si>
    <t xml:space="preserve">  Family Iravadiidae</t>
    <phoneticPr fontId="2" type="noConversion"/>
  </si>
  <si>
    <t>깨고둥붙이과</t>
    <phoneticPr fontId="2" type="noConversion"/>
  </si>
  <si>
    <t>Fluviocingula elegantula</t>
    <phoneticPr fontId="2" type="noConversion"/>
  </si>
  <si>
    <t>예쁜이깨고둥붙이</t>
    <phoneticPr fontId="2" type="noConversion"/>
  </si>
  <si>
    <t xml:space="preserve">  Family Assimineidae</t>
    <phoneticPr fontId="2" type="noConversion"/>
  </si>
  <si>
    <t>기수우렁이과</t>
    <phoneticPr fontId="2" type="noConversion"/>
  </si>
  <si>
    <t>Assiminea lutea</t>
    <phoneticPr fontId="2" type="noConversion"/>
  </si>
  <si>
    <t>좀기수우렁이</t>
    <phoneticPr fontId="2" type="noConversion"/>
  </si>
  <si>
    <t xml:space="preserve">  Family Stenothyridae</t>
    <phoneticPr fontId="2" type="noConversion"/>
  </si>
  <si>
    <t>둥근입기수우렁이과</t>
    <phoneticPr fontId="2" type="noConversion"/>
  </si>
  <si>
    <t>Stenothyra glabrata</t>
    <phoneticPr fontId="2" type="noConversion"/>
  </si>
  <si>
    <t>둥근입기수우렁이</t>
    <phoneticPr fontId="2" type="noConversion"/>
  </si>
  <si>
    <t xml:space="preserve">    Order Systellommatophora</t>
    <phoneticPr fontId="2" type="noConversion"/>
  </si>
  <si>
    <t>수병안목</t>
    <phoneticPr fontId="2" type="noConversion"/>
  </si>
  <si>
    <t xml:space="preserve">  Family Lymnaeidae</t>
    <phoneticPr fontId="2" type="noConversion"/>
  </si>
  <si>
    <t>물달팽이과</t>
  </si>
  <si>
    <t>Austropeplea ollula</t>
  </si>
  <si>
    <t>애기물달팽이</t>
    <phoneticPr fontId="2" type="noConversion"/>
  </si>
  <si>
    <t>Lymnaea auricularia</t>
    <phoneticPr fontId="2" type="noConversion"/>
  </si>
  <si>
    <t>물달팽이</t>
  </si>
  <si>
    <t xml:space="preserve">  Family Planorbidae</t>
    <phoneticPr fontId="2" type="noConversion"/>
  </si>
  <si>
    <t>또아리물달팽이과</t>
    <phoneticPr fontId="2" type="noConversion"/>
  </si>
  <si>
    <t>Gyraulus convexiusculus</t>
    <phoneticPr fontId="2" type="noConversion"/>
  </si>
  <si>
    <t>또아리물달팽이</t>
    <phoneticPr fontId="2" type="noConversion"/>
  </si>
  <si>
    <t>Hippeutis cantori</t>
  </si>
  <si>
    <t>수정또아리물달팽이</t>
  </si>
  <si>
    <t xml:space="preserve">  Family Physidae</t>
    <phoneticPr fontId="2" type="noConversion"/>
  </si>
  <si>
    <t>왼돌이물달팽이과</t>
  </si>
  <si>
    <t xml:space="preserve">Physa acuta </t>
    <phoneticPr fontId="2" type="noConversion"/>
  </si>
  <si>
    <t>왼돌이물달팽이</t>
  </si>
  <si>
    <t xml:space="preserve">      Class Bivalvia</t>
    <phoneticPr fontId="2" type="noConversion"/>
  </si>
  <si>
    <t>이매패강</t>
  </si>
  <si>
    <t xml:space="preserve">    Order Mytiloida</t>
    <phoneticPr fontId="2" type="noConversion"/>
  </si>
  <si>
    <t>홍합목</t>
    <phoneticPr fontId="2" type="noConversion"/>
  </si>
  <si>
    <t xml:space="preserve">  Family Mytilidae</t>
    <phoneticPr fontId="2" type="noConversion"/>
  </si>
  <si>
    <t>홍합과</t>
    <phoneticPr fontId="2" type="noConversion"/>
  </si>
  <si>
    <t>Limnoperna fortunei</t>
  </si>
  <si>
    <t>민물담치</t>
  </si>
  <si>
    <t>Arcuatula senhousia</t>
    <phoneticPr fontId="2" type="noConversion"/>
  </si>
  <si>
    <t>종밋</t>
    <phoneticPr fontId="2" type="noConversion"/>
  </si>
  <si>
    <t xml:space="preserve">    Order Unionoida</t>
    <phoneticPr fontId="2" type="noConversion"/>
  </si>
  <si>
    <t>석패목</t>
  </si>
  <si>
    <t xml:space="preserve">  Family Unionidae</t>
    <phoneticPr fontId="2" type="noConversion"/>
  </si>
  <si>
    <t>석패과</t>
  </si>
  <si>
    <t xml:space="preserve">Unio douglasiae </t>
    <phoneticPr fontId="2" type="noConversion"/>
  </si>
  <si>
    <t>말조개</t>
  </si>
  <si>
    <t xml:space="preserve">    Order Veneroida</t>
    <phoneticPr fontId="2" type="noConversion"/>
  </si>
  <si>
    <t>백합목</t>
  </si>
  <si>
    <t xml:space="preserve">  Family Trapeziidae</t>
    <phoneticPr fontId="2" type="noConversion"/>
  </si>
  <si>
    <t>돌고부지과</t>
  </si>
  <si>
    <t>Neotrapezium liratum</t>
  </si>
  <si>
    <t>돌고부지</t>
  </si>
  <si>
    <t xml:space="preserve">  Family Cyrenidae</t>
    <phoneticPr fontId="2" type="noConversion"/>
  </si>
  <si>
    <t>재첩과</t>
  </si>
  <si>
    <t>Corbicula japonica</t>
    <phoneticPr fontId="2" type="noConversion"/>
  </si>
  <si>
    <t>일본재첩</t>
    <phoneticPr fontId="2" type="noConversion"/>
  </si>
  <si>
    <t>Corbicula fluminea</t>
  </si>
  <si>
    <t>재첩</t>
  </si>
  <si>
    <t xml:space="preserve">        Phylum Annelida</t>
    <phoneticPr fontId="2" type="noConversion"/>
  </si>
  <si>
    <t>환형동물문</t>
  </si>
  <si>
    <t xml:space="preserve">      Class Polychaeta</t>
    <phoneticPr fontId="2" type="noConversion"/>
  </si>
  <si>
    <t>다모강</t>
    <phoneticPr fontId="2" type="noConversion"/>
  </si>
  <si>
    <t xml:space="preserve">    Order Phyllodocida</t>
    <phoneticPr fontId="2" type="noConversion"/>
  </si>
  <si>
    <t>부채발갯지렁이목</t>
  </si>
  <si>
    <t xml:space="preserve">  Family Nereididae</t>
    <phoneticPr fontId="2" type="noConversion"/>
  </si>
  <si>
    <t>참갯지렁이과</t>
  </si>
  <si>
    <t>Hediste japonica</t>
    <phoneticPr fontId="2" type="noConversion"/>
  </si>
  <si>
    <t>참갯지렁이</t>
    <phoneticPr fontId="2" type="noConversion"/>
  </si>
  <si>
    <t xml:space="preserve">      Class Clitellata</t>
  </si>
  <si>
    <t>환대강</t>
  </si>
  <si>
    <t xml:space="preserve">    Order Tubificida</t>
  </si>
  <si>
    <t>실지렁이목</t>
  </si>
  <si>
    <t xml:space="preserve">  Family Tubificidae</t>
    <phoneticPr fontId="2" type="noConversion"/>
  </si>
  <si>
    <t>실지렁이과</t>
  </si>
  <si>
    <t xml:space="preserve">Limnodrilus gotoi </t>
    <phoneticPr fontId="2" type="noConversion"/>
  </si>
  <si>
    <t>실지렁이</t>
    <phoneticPr fontId="2" type="noConversion"/>
  </si>
  <si>
    <t>Limnodrilus sp.</t>
  </si>
  <si>
    <t>실지렁이류</t>
  </si>
  <si>
    <t xml:space="preserve">    Order Rhynchobdellida</t>
    <phoneticPr fontId="2" type="noConversion"/>
  </si>
  <si>
    <t>부리거머리목</t>
  </si>
  <si>
    <t xml:space="preserve">  Family Glossiphoniidae</t>
    <phoneticPr fontId="2" type="noConversion"/>
  </si>
  <si>
    <t>넙적거머리과</t>
  </si>
  <si>
    <t>Glossiphonia complanata</t>
    <phoneticPr fontId="2" type="noConversion"/>
  </si>
  <si>
    <t>갈색넙적거머리</t>
  </si>
  <si>
    <t>Alboglossiphonia lata</t>
  </si>
  <si>
    <t>조개넙적거머리</t>
  </si>
  <si>
    <t xml:space="preserve">    Order Arhynchobdellidae</t>
    <phoneticPr fontId="2" type="noConversion"/>
  </si>
  <si>
    <t>턱거머리목</t>
  </si>
  <si>
    <t xml:space="preserve">  Family Hirudinidae</t>
    <phoneticPr fontId="2" type="noConversion"/>
  </si>
  <si>
    <t>거머리과</t>
  </si>
  <si>
    <r>
      <t xml:space="preserve">Hirudo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</si>
  <si>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거머리류</t>
    <phoneticPr fontId="2" type="noConversion"/>
  </si>
  <si>
    <t xml:space="preserve">  Family Erpobdellidae</t>
    <phoneticPr fontId="2" type="noConversion"/>
  </si>
  <si>
    <t>돌거머리과</t>
  </si>
  <si>
    <t xml:space="preserve">Erpobdella lineata </t>
    <phoneticPr fontId="2" type="noConversion"/>
  </si>
  <si>
    <t>돌거머리</t>
  </si>
  <si>
    <t xml:space="preserve">        Phylum Arthropoda</t>
    <phoneticPr fontId="2" type="noConversion"/>
  </si>
  <si>
    <t>절지동물문</t>
  </si>
  <si>
    <t xml:space="preserve">      Class Hexanauplia</t>
    <phoneticPr fontId="2" type="noConversion"/>
  </si>
  <si>
    <t>-</t>
    <phoneticPr fontId="2" type="noConversion"/>
  </si>
  <si>
    <t xml:space="preserve">    Order Sessilia</t>
    <phoneticPr fontId="2" type="noConversion"/>
  </si>
  <si>
    <t xml:space="preserve">  Family Balanidae</t>
    <phoneticPr fontId="2" type="noConversion"/>
  </si>
  <si>
    <t>따개비과</t>
  </si>
  <si>
    <t>Amphibalanus eburneus</t>
    <phoneticPr fontId="2" type="noConversion"/>
  </si>
  <si>
    <t>닻따개비</t>
    <phoneticPr fontId="2" type="noConversion"/>
  </si>
  <si>
    <t xml:space="preserve">      Class Malacostraca</t>
    <phoneticPr fontId="2" type="noConversion"/>
  </si>
  <si>
    <t>연갑강</t>
    <phoneticPr fontId="2" type="noConversion"/>
  </si>
  <si>
    <t xml:space="preserve">    Order Mysida</t>
    <phoneticPr fontId="2" type="noConversion"/>
  </si>
  <si>
    <t>곤쟁이목</t>
    <phoneticPr fontId="2" type="noConversion"/>
  </si>
  <si>
    <t xml:space="preserve">  Family Mysidae</t>
    <phoneticPr fontId="2" type="noConversion"/>
  </si>
  <si>
    <t>곤쟁이과</t>
    <phoneticPr fontId="2" type="noConversion"/>
  </si>
  <si>
    <t>Mysidae sp.</t>
    <phoneticPr fontId="2" type="noConversion"/>
  </si>
  <si>
    <t>곤쟁이류</t>
    <phoneticPr fontId="2" type="noConversion"/>
  </si>
  <si>
    <t xml:space="preserve">    Order Tanaidacea</t>
    <phoneticPr fontId="2" type="noConversion"/>
  </si>
  <si>
    <t>주걱벌레붙이목</t>
    <phoneticPr fontId="2" type="noConversion"/>
  </si>
  <si>
    <t xml:space="preserve">  Family Tanaididae</t>
    <phoneticPr fontId="2" type="noConversion"/>
  </si>
  <si>
    <r>
      <t xml:space="preserve">Sinelobus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</si>
  <si>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주걱벌레붙이류</t>
    <phoneticPr fontId="2" type="noConversion"/>
  </si>
  <si>
    <t xml:space="preserve">    Order Isopoda</t>
    <phoneticPr fontId="2" type="noConversion"/>
  </si>
  <si>
    <t>등각목</t>
  </si>
  <si>
    <t xml:space="preserve">  Family Sphaeromatidae</t>
    <phoneticPr fontId="2" type="noConversion"/>
  </si>
  <si>
    <t>잔벌레과</t>
    <phoneticPr fontId="2" type="noConversion"/>
  </si>
  <si>
    <t>Gnorimosphaeroma naktongense</t>
    <phoneticPr fontId="2" type="noConversion"/>
  </si>
  <si>
    <t>낙동잔벌레</t>
    <phoneticPr fontId="2" type="noConversion"/>
  </si>
  <si>
    <t>Gnorimosphaeroma chinense</t>
    <phoneticPr fontId="2" type="noConversion"/>
  </si>
  <si>
    <t>중국잔벌레</t>
    <phoneticPr fontId="2" type="noConversion"/>
  </si>
  <si>
    <t xml:space="preserve">  Family Asellidae</t>
    <phoneticPr fontId="2" type="noConversion"/>
  </si>
  <si>
    <t>물벌레과</t>
  </si>
  <si>
    <t xml:space="preserve">Asellus hilgendorfii </t>
    <phoneticPr fontId="2" type="noConversion"/>
  </si>
  <si>
    <t>물벌레</t>
  </si>
  <si>
    <t xml:space="preserve">    Order Amphipoda</t>
    <phoneticPr fontId="2" type="noConversion"/>
  </si>
  <si>
    <t>단각목</t>
    <phoneticPr fontId="2" type="noConversion"/>
  </si>
  <si>
    <t xml:space="preserve">  Family Anisogammaridae</t>
    <phoneticPr fontId="2" type="noConversion"/>
  </si>
  <si>
    <t>아니소옆새우과</t>
    <phoneticPr fontId="2" type="noConversion"/>
  </si>
  <si>
    <t>Anisogammaridae sp.</t>
    <phoneticPr fontId="2" type="noConversion"/>
  </si>
  <si>
    <t>아니소옆새우류</t>
    <phoneticPr fontId="2" type="noConversion"/>
  </si>
  <si>
    <t xml:space="preserve">  Family Talitridae</t>
    <phoneticPr fontId="2" type="noConversion"/>
  </si>
  <si>
    <t>도약옆새우과</t>
    <phoneticPr fontId="2" type="noConversion"/>
  </si>
  <si>
    <r>
      <t xml:space="preserve">Platorchestia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</si>
  <si>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도약옆새우류</t>
    <phoneticPr fontId="2" type="noConversion"/>
  </si>
  <si>
    <t xml:space="preserve">  Family Melitidae</t>
    <phoneticPr fontId="2" type="noConversion"/>
  </si>
  <si>
    <t>멜리타옆새우과</t>
    <phoneticPr fontId="2" type="noConversion"/>
  </si>
  <si>
    <r>
      <t xml:space="preserve">Melita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</si>
  <si>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멜리타옆새우류</t>
    <phoneticPr fontId="2" type="noConversion"/>
  </si>
  <si>
    <t xml:space="preserve">  Family Aoridae</t>
    <phoneticPr fontId="2" type="noConversion"/>
  </si>
  <si>
    <t>큰앞손옆새우과</t>
    <phoneticPr fontId="2" type="noConversion"/>
  </si>
  <si>
    <t>Grandidierella japonica</t>
    <phoneticPr fontId="2" type="noConversion"/>
  </si>
  <si>
    <t>발성육질꼬리옆새우</t>
    <phoneticPr fontId="2" type="noConversion"/>
  </si>
  <si>
    <t xml:space="preserve">  Family Kamakidae</t>
    <phoneticPr fontId="2" type="noConversion"/>
  </si>
  <si>
    <t>카마카옆새우과</t>
    <phoneticPr fontId="2" type="noConversion"/>
  </si>
  <si>
    <r>
      <t xml:space="preserve">Kamaka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</si>
  <si>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카마카옆새우류</t>
    <phoneticPr fontId="2" type="noConversion"/>
  </si>
  <si>
    <t xml:space="preserve">    Order Decapoda</t>
    <phoneticPr fontId="2" type="noConversion"/>
  </si>
  <si>
    <t>십각목</t>
  </si>
  <si>
    <t xml:space="preserve">  Family Penaeidae</t>
    <phoneticPr fontId="2" type="noConversion"/>
  </si>
  <si>
    <t>보리새우과</t>
  </si>
  <si>
    <t>Batepenaeopsis tenella</t>
  </si>
  <si>
    <t>민새우</t>
  </si>
  <si>
    <t xml:space="preserve">  Family Atyidae</t>
    <phoneticPr fontId="2" type="noConversion"/>
  </si>
  <si>
    <t>새뱅이과</t>
  </si>
  <si>
    <t xml:space="preserve">Caridina denticulata denticulata </t>
    <phoneticPr fontId="2" type="noConversion"/>
  </si>
  <si>
    <t>새뱅이</t>
  </si>
  <si>
    <t xml:space="preserve">  Family Palaemonidae</t>
    <phoneticPr fontId="2" type="noConversion"/>
  </si>
  <si>
    <t>징거미새우과</t>
    <phoneticPr fontId="2" type="noConversion"/>
  </si>
  <si>
    <t>Palaemon (Palaemon) miyadii</t>
    <phoneticPr fontId="2" type="noConversion"/>
  </si>
  <si>
    <t>미야디새우</t>
    <phoneticPr fontId="2" type="noConversion"/>
  </si>
  <si>
    <t>Palaemon orientis</t>
  </si>
  <si>
    <t>흰새우</t>
  </si>
  <si>
    <t xml:space="preserve">  Family Camptandriidae</t>
    <phoneticPr fontId="2" type="noConversion"/>
  </si>
  <si>
    <t>여섯니세스랑게과</t>
  </si>
  <si>
    <t>Camptandrium sexdentatum</t>
  </si>
  <si>
    <t>여섯니세스랑게</t>
  </si>
  <si>
    <t xml:space="preserve">      Class Insecta</t>
    <phoneticPr fontId="2" type="noConversion"/>
  </si>
  <si>
    <t>곤충강</t>
    <phoneticPr fontId="2" type="noConversion"/>
  </si>
  <si>
    <t xml:space="preserve">    Order Ephemeroptera</t>
    <phoneticPr fontId="2" type="noConversion"/>
  </si>
  <si>
    <t>하루살이목</t>
  </si>
  <si>
    <t xml:space="preserve">  Family Baetidae</t>
    <phoneticPr fontId="2" type="noConversion"/>
  </si>
  <si>
    <t>꼬마하루살이과</t>
  </si>
  <si>
    <t xml:space="preserve">Baetis fuscatus </t>
    <phoneticPr fontId="2" type="noConversion"/>
  </si>
  <si>
    <t>개똥하루살이</t>
  </si>
  <si>
    <t>Cloeon dipterum</t>
    <phoneticPr fontId="2" type="noConversion"/>
  </si>
  <si>
    <t>연못하루살이</t>
    <phoneticPr fontId="2" type="noConversion"/>
  </si>
  <si>
    <t>Labiobaetis atrebatinus</t>
    <phoneticPr fontId="2" type="noConversion"/>
  </si>
  <si>
    <t>입술하루살이</t>
    <phoneticPr fontId="2" type="noConversion"/>
  </si>
  <si>
    <t xml:space="preserve">  Family Heptageniidae</t>
    <phoneticPr fontId="2" type="noConversion"/>
  </si>
  <si>
    <t>납작하루살이과</t>
  </si>
  <si>
    <t xml:space="preserve">Ecdyonurus dracon </t>
    <phoneticPr fontId="2" type="noConversion"/>
  </si>
  <si>
    <t>참납작하루살이</t>
  </si>
  <si>
    <t xml:space="preserve">Ecdyonurus kibunensis </t>
    <phoneticPr fontId="2" type="noConversion"/>
  </si>
  <si>
    <t>두점하루살이</t>
  </si>
  <si>
    <t>Ecdyonurus levis</t>
    <phoneticPr fontId="2" type="noConversion"/>
  </si>
  <si>
    <t>네점하루살이</t>
  </si>
  <si>
    <t xml:space="preserve">  Family Leptophlebiidae</t>
    <phoneticPr fontId="2" type="noConversion"/>
  </si>
  <si>
    <t>갈래하루살이과</t>
  </si>
  <si>
    <t xml:space="preserve">Choroterpes (Euthraulus) altioculus </t>
    <phoneticPr fontId="2" type="noConversion"/>
  </si>
  <si>
    <t>세갈래하루살이</t>
  </si>
  <si>
    <t xml:space="preserve">  Family Ephemeridae</t>
    <phoneticPr fontId="2" type="noConversion"/>
  </si>
  <si>
    <t>하루살이과</t>
  </si>
  <si>
    <t xml:space="preserve">Ephemera orientalis </t>
    <phoneticPr fontId="2" type="noConversion"/>
  </si>
  <si>
    <t>동양하루살이</t>
  </si>
  <si>
    <t xml:space="preserve">  Family Ephemerellidae</t>
    <phoneticPr fontId="2" type="noConversion"/>
  </si>
  <si>
    <t>알락하루살이과</t>
  </si>
  <si>
    <t xml:space="preserve">Ephemerella dentata </t>
    <phoneticPr fontId="2" type="noConversion"/>
  </si>
  <si>
    <t>알락하루살이</t>
  </si>
  <si>
    <t xml:space="preserve">    Order Odonata</t>
    <phoneticPr fontId="2" type="noConversion"/>
  </si>
  <si>
    <t xml:space="preserve">  Family Coenagrionidae</t>
    <phoneticPr fontId="2" type="noConversion"/>
  </si>
  <si>
    <t>실잠자리과</t>
    <phoneticPr fontId="2" type="noConversion"/>
  </si>
  <si>
    <t>Ischnura asiatica</t>
    <phoneticPr fontId="2" type="noConversion"/>
  </si>
  <si>
    <t>방울실잠자리과</t>
    <phoneticPr fontId="2" type="noConversion"/>
  </si>
  <si>
    <t>Platycnemis phyllopoda</t>
    <phoneticPr fontId="2" type="noConversion"/>
  </si>
  <si>
    <t xml:space="preserve">  Family Gomphidae</t>
    <phoneticPr fontId="2" type="noConversion"/>
  </si>
  <si>
    <t>부채장수잠자리과</t>
  </si>
  <si>
    <t>Ophiogomphus obscura</t>
    <phoneticPr fontId="2" type="noConversion"/>
  </si>
  <si>
    <t>측범잠자리</t>
  </si>
  <si>
    <t xml:space="preserve">  Family Libellulidae</t>
    <phoneticPr fontId="2" type="noConversion"/>
  </si>
  <si>
    <t>잠자리과</t>
  </si>
  <si>
    <t>Deielia phaon</t>
    <phoneticPr fontId="2" type="noConversion"/>
  </si>
  <si>
    <t>밀잠자리붙이</t>
    <phoneticPr fontId="2" type="noConversion"/>
  </si>
  <si>
    <t>Sympetrum vulgatam imitans</t>
    <phoneticPr fontId="2" type="noConversion"/>
  </si>
  <si>
    <t>만주좀잠자리</t>
  </si>
  <si>
    <t>Sympetrum depressiusculum</t>
    <phoneticPr fontId="2" type="noConversion"/>
  </si>
  <si>
    <t>고추좀잠자리</t>
  </si>
  <si>
    <t xml:space="preserve">    Order Hemiptera</t>
    <phoneticPr fontId="2" type="noConversion"/>
  </si>
  <si>
    <t xml:space="preserve">  Family Nepidae</t>
    <phoneticPr fontId="2" type="noConversion"/>
  </si>
  <si>
    <t>장구애비과</t>
  </si>
  <si>
    <t xml:space="preserve">Laccotrephes japonensis </t>
    <phoneticPr fontId="2" type="noConversion"/>
  </si>
  <si>
    <t>장구애비</t>
  </si>
  <si>
    <t xml:space="preserve">Ranatra chinensis </t>
    <phoneticPr fontId="2" type="noConversion"/>
  </si>
  <si>
    <t>게아재비</t>
  </si>
  <si>
    <t xml:space="preserve">  Family Belostomatidae</t>
    <phoneticPr fontId="2" type="noConversion"/>
  </si>
  <si>
    <t>물장군과</t>
  </si>
  <si>
    <t>Muljarus japonicus</t>
    <phoneticPr fontId="2" type="noConversion"/>
  </si>
  <si>
    <t>물자라</t>
  </si>
  <si>
    <t xml:space="preserve">  Family Corixidae</t>
    <phoneticPr fontId="2" type="noConversion"/>
  </si>
  <si>
    <t>물벌레과</t>
    <phoneticPr fontId="2" type="noConversion"/>
  </si>
  <si>
    <t>Micronecta (Basileonecta) sedula</t>
    <phoneticPr fontId="2" type="noConversion"/>
  </si>
  <si>
    <t>꼬마물벌레</t>
    <phoneticPr fontId="2" type="noConversion"/>
  </si>
  <si>
    <t xml:space="preserve">  Family Gerridae</t>
    <phoneticPr fontId="2" type="noConversion"/>
  </si>
  <si>
    <t>소금쟁이과</t>
  </si>
  <si>
    <r>
      <t xml:space="preserve">Gerris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</si>
  <si>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소금쟁이류</t>
  </si>
  <si>
    <t xml:space="preserve">    Order Coleoptera</t>
    <phoneticPr fontId="2" type="noConversion"/>
  </si>
  <si>
    <t>딱정벌레목</t>
    <phoneticPr fontId="2" type="noConversion"/>
  </si>
  <si>
    <t xml:space="preserve">  Family Dytiscidae</t>
    <phoneticPr fontId="2" type="noConversion"/>
  </si>
  <si>
    <t>물방개과</t>
    <phoneticPr fontId="2" type="noConversion"/>
  </si>
  <si>
    <t>Agabus (Acatodes) japonicus</t>
    <phoneticPr fontId="2" type="noConversion"/>
  </si>
  <si>
    <t>땅콩물방개</t>
    <phoneticPr fontId="2" type="noConversion"/>
  </si>
  <si>
    <t xml:space="preserve">  Family Haliplidae</t>
    <phoneticPr fontId="2" type="noConversion"/>
  </si>
  <si>
    <t>물진드기과</t>
  </si>
  <si>
    <t>Peltodytes sinensis</t>
  </si>
  <si>
    <t>중국물진드기</t>
  </si>
  <si>
    <t xml:space="preserve">  Family Hydrophilidae</t>
    <phoneticPr fontId="2" type="noConversion"/>
  </si>
  <si>
    <t>물땡땡이과</t>
    <phoneticPr fontId="2" type="noConversion"/>
  </si>
  <si>
    <t>Enochrus (Holcophilydrus) simulans</t>
    <phoneticPr fontId="2" type="noConversion"/>
  </si>
  <si>
    <t>애넓적물땡땡이</t>
    <phoneticPr fontId="2" type="noConversion"/>
  </si>
  <si>
    <t>Berosus (Enoplurus) lewisius</t>
  </si>
  <si>
    <t>뒷가시물땡땡이</t>
  </si>
  <si>
    <t xml:space="preserve">    Order Diptera</t>
    <phoneticPr fontId="2" type="noConversion"/>
  </si>
  <si>
    <t xml:space="preserve">  Family Tipulidae</t>
    <phoneticPr fontId="2" type="noConversion"/>
  </si>
  <si>
    <t>각다귀과</t>
    <phoneticPr fontId="2" type="noConversion"/>
  </si>
  <si>
    <r>
      <t xml:space="preserve">Tipula </t>
    </r>
    <r>
      <rPr>
        <sz val="9"/>
        <color theme="1"/>
        <rFont val="맑은 고딕"/>
        <family val="3"/>
        <charset val="129"/>
        <scheme val="minor"/>
      </rPr>
      <t>sp.</t>
    </r>
    <phoneticPr fontId="2" type="noConversion"/>
  </si>
  <si>
    <t>각다귀류</t>
  </si>
  <si>
    <t xml:space="preserve">  Family Limoniidae</t>
    <phoneticPr fontId="2" type="noConversion"/>
  </si>
  <si>
    <t>애기각다귀과</t>
    <phoneticPr fontId="2" type="noConversion"/>
  </si>
  <si>
    <t>Antocha sp.</t>
    <phoneticPr fontId="2" type="noConversion"/>
  </si>
  <si>
    <t>애기각다귀류</t>
    <phoneticPr fontId="2" type="noConversion"/>
  </si>
  <si>
    <t xml:space="preserve">  Family Simuliidae</t>
    <phoneticPr fontId="2" type="noConversion"/>
  </si>
  <si>
    <t>먹파리과</t>
    <phoneticPr fontId="2" type="noConversion"/>
  </si>
  <si>
    <r>
      <rPr>
        <i/>
        <sz val="9"/>
        <color theme="1"/>
        <rFont val="맑은 고딕"/>
        <family val="3"/>
        <charset val="129"/>
        <scheme val="minor"/>
      </rPr>
      <t>Simulium</t>
    </r>
    <r>
      <rPr>
        <sz val="9"/>
        <color theme="1"/>
        <rFont val="맑은 고딕"/>
        <family val="3"/>
        <charset val="129"/>
        <scheme val="minor"/>
      </rPr>
      <t xml:space="preserve"> sp.</t>
    </r>
    <phoneticPr fontId="2" type="noConversion"/>
  </si>
  <si>
    <t>먹파리류</t>
    <phoneticPr fontId="2" type="noConversion"/>
  </si>
  <si>
    <t xml:space="preserve">  Family Culicidae</t>
    <phoneticPr fontId="2" type="noConversion"/>
  </si>
  <si>
    <t>모기과</t>
  </si>
  <si>
    <t>집모기류</t>
    <phoneticPr fontId="2" type="noConversion"/>
  </si>
  <si>
    <t xml:space="preserve">  Family Ceratopogonidae</t>
    <phoneticPr fontId="2" type="noConversion"/>
  </si>
  <si>
    <t>등에모기과</t>
    <phoneticPr fontId="2" type="noConversion"/>
  </si>
  <si>
    <t>Ceratopogonidae sp. 1</t>
    <phoneticPr fontId="2" type="noConversion"/>
  </si>
  <si>
    <t>등에모기류 1</t>
    <phoneticPr fontId="2" type="noConversion"/>
  </si>
  <si>
    <t>Ceratopogonidae sp. 2</t>
    <phoneticPr fontId="2" type="noConversion"/>
  </si>
  <si>
    <t>등에모기류 2</t>
    <phoneticPr fontId="2" type="noConversion"/>
  </si>
  <si>
    <t xml:space="preserve">  Family Chironomidae</t>
    <phoneticPr fontId="2" type="noConversion"/>
  </si>
  <si>
    <t>깔따구과</t>
  </si>
  <si>
    <t>Chironomidae sp.</t>
  </si>
  <si>
    <t>깔따구류</t>
  </si>
  <si>
    <t>Chironomidae sp. C(1)</t>
    <phoneticPr fontId="2" type="noConversion"/>
  </si>
  <si>
    <t>깔따구류 1</t>
    <phoneticPr fontId="2" type="noConversion"/>
  </si>
  <si>
    <t>Chironomidae sp. E(2)</t>
    <phoneticPr fontId="2" type="noConversion"/>
  </si>
  <si>
    <t>깔따구류 2</t>
    <phoneticPr fontId="2" type="noConversion"/>
  </si>
  <si>
    <t>Chironomidae sp. D(3)</t>
    <phoneticPr fontId="2" type="noConversion"/>
  </si>
  <si>
    <t>깔따구류 3</t>
    <phoneticPr fontId="2" type="noConversion"/>
  </si>
  <si>
    <t>Chironomidae sp. H(4)</t>
    <phoneticPr fontId="2" type="noConversion"/>
  </si>
  <si>
    <t>깔따구류 4</t>
    <phoneticPr fontId="2" type="noConversion"/>
  </si>
  <si>
    <t>Chironomidae sp. A(5)</t>
    <phoneticPr fontId="2" type="noConversion"/>
  </si>
  <si>
    <t>깔따구류 5</t>
    <phoneticPr fontId="2" type="noConversion"/>
  </si>
  <si>
    <t>Chironomidae sp. L(6)</t>
    <phoneticPr fontId="2" type="noConversion"/>
  </si>
  <si>
    <t>깔따구류 6</t>
    <phoneticPr fontId="2" type="noConversion"/>
  </si>
  <si>
    <t>Chironomidae sp. B(7)</t>
    <phoneticPr fontId="2" type="noConversion"/>
  </si>
  <si>
    <t>깔따구류 7</t>
    <phoneticPr fontId="2" type="noConversion"/>
  </si>
  <si>
    <t>Chironomidae sp. K(8)</t>
    <phoneticPr fontId="2" type="noConversion"/>
  </si>
  <si>
    <t>깔따구류 8</t>
    <phoneticPr fontId="2" type="noConversion"/>
  </si>
  <si>
    <t xml:space="preserve">  Family Stratiomyidae</t>
    <phoneticPr fontId="2" type="noConversion"/>
  </si>
  <si>
    <t>동애등에과</t>
  </si>
  <si>
    <t>Odontomyia garatas</t>
  </si>
  <si>
    <t>범동애등에</t>
  </si>
  <si>
    <t>Tabanidae sp.</t>
  </si>
  <si>
    <t>등에류</t>
  </si>
  <si>
    <t xml:space="preserve">  Family Dolichopodidae</t>
    <phoneticPr fontId="2" type="noConversion"/>
  </si>
  <si>
    <t>장다리파리과</t>
  </si>
  <si>
    <t>Dolichopodidae sp.</t>
    <phoneticPr fontId="2" type="noConversion"/>
  </si>
  <si>
    <t>장다리파리류</t>
    <phoneticPr fontId="2" type="noConversion"/>
  </si>
  <si>
    <t xml:space="preserve">  Family Ephydridae</t>
    <phoneticPr fontId="2" type="noConversion"/>
  </si>
  <si>
    <t>물가파리과</t>
    <phoneticPr fontId="2" type="noConversion"/>
  </si>
  <si>
    <t>Ephydridae sp.</t>
    <phoneticPr fontId="2" type="noConversion"/>
  </si>
  <si>
    <t>물가파리류</t>
    <phoneticPr fontId="2" type="noConversion"/>
  </si>
  <si>
    <t xml:space="preserve">    Order Trichoptera</t>
    <phoneticPr fontId="2" type="noConversion"/>
  </si>
  <si>
    <t>날도래목</t>
  </si>
  <si>
    <t xml:space="preserve">  Family Hydropsychidae</t>
    <phoneticPr fontId="2" type="noConversion"/>
  </si>
  <si>
    <t>줄날도래과</t>
  </si>
  <si>
    <t>Cheumatopsyche brevilineata</t>
  </si>
  <si>
    <t>꼬마줄날도래</t>
  </si>
  <si>
    <t>Hydropsychidae sp.</t>
  </si>
  <si>
    <t>줄날도래 sp.</t>
  </si>
  <si>
    <t xml:space="preserve">  Family Lepidostomatidae</t>
    <phoneticPr fontId="2" type="noConversion"/>
  </si>
  <si>
    <t>네모집날도래과</t>
  </si>
  <si>
    <r>
      <t xml:space="preserve">Goerodes </t>
    </r>
    <r>
      <rPr>
        <sz val="9"/>
        <color theme="1"/>
        <rFont val="맑은 고딕"/>
        <family val="3"/>
        <charset val="129"/>
        <scheme val="minor"/>
      </rPr>
      <t>KUb</t>
    </r>
    <phoneticPr fontId="2" type="noConversion"/>
  </si>
  <si>
    <t>네모집날도래 KUb</t>
    <phoneticPr fontId="2" type="noConversion"/>
  </si>
  <si>
    <t>Unassigned Order</t>
  </si>
  <si>
    <t xml:space="preserve">Assiminea japonica </t>
  </si>
  <si>
    <t xml:space="preserve">기수우렁이 </t>
  </si>
  <si>
    <t xml:space="preserve">Family Batillariidae </t>
  </si>
  <si>
    <t>갯고둥과</t>
  </si>
  <si>
    <t xml:space="preserve">Batillaria multiformis </t>
  </si>
  <si>
    <t xml:space="preserve">갯고둥 </t>
  </si>
  <si>
    <t xml:space="preserve">Order Stylommatophora </t>
  </si>
  <si>
    <t>병안목</t>
  </si>
  <si>
    <t xml:space="preserve">Family Succineidae </t>
  </si>
  <si>
    <t>뾰족쩀물우렁이과</t>
  </si>
  <si>
    <t xml:space="preserve">Oxyloma hirasei </t>
  </si>
  <si>
    <t xml:space="preserve">뾰족쨈물우렁이 </t>
  </si>
  <si>
    <t xml:space="preserve">Polypylis hemisphaerula </t>
  </si>
  <si>
    <t xml:space="preserve">배꼽또아리물달팽이 </t>
  </si>
  <si>
    <t xml:space="preserve">Branchiura sowerbyi </t>
  </si>
  <si>
    <t xml:space="preserve">아가미지렁이 </t>
  </si>
  <si>
    <t xml:space="preserve">Order Haplotaxida </t>
  </si>
  <si>
    <t>가시지렁이목</t>
  </si>
  <si>
    <t xml:space="preserve">Family Naididae </t>
  </si>
  <si>
    <t>물지렁이과</t>
  </si>
  <si>
    <t xml:space="preserve">Chaetogaster limnaei </t>
  </si>
  <si>
    <t xml:space="preserve">물지렁이 </t>
  </si>
  <si>
    <t xml:space="preserve">Helobdella stagnalis </t>
  </si>
  <si>
    <t xml:space="preserve">민물넙적거머리 </t>
  </si>
  <si>
    <t xml:space="preserve">Family Gammaridae </t>
  </si>
  <si>
    <t>옆새우과</t>
  </si>
  <si>
    <t xml:space="preserve">Gammarus sobaegensis </t>
  </si>
  <si>
    <t xml:space="preserve">보통옆새우 </t>
  </si>
  <si>
    <t xml:space="preserve">Palaemon paucidens </t>
  </si>
  <si>
    <t xml:space="preserve">줄새우 </t>
  </si>
  <si>
    <t xml:space="preserve">Family Sesarmidae </t>
  </si>
  <si>
    <t>사각게과</t>
  </si>
  <si>
    <t xml:space="preserve">Chiromantes dehaani </t>
  </si>
  <si>
    <t xml:space="preserve">말똥게 </t>
  </si>
  <si>
    <t xml:space="preserve">Baetis ursinus </t>
  </si>
  <si>
    <t xml:space="preserve">방울하루살이 </t>
  </si>
  <si>
    <t xml:space="preserve">Nigrobaetis bacillus </t>
  </si>
  <si>
    <t xml:space="preserve">깜장하루살이 </t>
  </si>
  <si>
    <t xml:space="preserve">Ischnura senegalensis </t>
  </si>
  <si>
    <t xml:space="preserve">푸른아시아실잠자리 </t>
  </si>
  <si>
    <t xml:space="preserve">Paracercion hieroglyphicum </t>
  </si>
  <si>
    <t xml:space="preserve">등줄실잠자리 </t>
  </si>
  <si>
    <t xml:space="preserve">Paracercion melanotum </t>
  </si>
  <si>
    <t xml:space="preserve">작은등줄실잠자리 </t>
  </si>
  <si>
    <t xml:space="preserve">Paracercion calamorum </t>
  </si>
  <si>
    <t xml:space="preserve">Ceriagrion nipponicum </t>
  </si>
  <si>
    <t xml:space="preserve">연분홍실잠자리 </t>
  </si>
  <si>
    <t xml:space="preserve">Family Aeshnidae </t>
  </si>
  <si>
    <t>왕잠자리과</t>
  </si>
  <si>
    <t xml:space="preserve">Anax parthenope julius </t>
  </si>
  <si>
    <t xml:space="preserve">왕잠자리 </t>
  </si>
  <si>
    <t xml:space="preserve">Trigomphus citimus </t>
  </si>
  <si>
    <t xml:space="preserve">가시측범잠자리 </t>
  </si>
  <si>
    <t xml:space="preserve">Family Corduliidae </t>
  </si>
  <si>
    <t>청동잠자리과</t>
  </si>
  <si>
    <t xml:space="preserve">Epitheca marginata </t>
  </si>
  <si>
    <t xml:space="preserve">언저리잠자리 </t>
  </si>
  <si>
    <t xml:space="preserve">Orthetrum albistylum </t>
  </si>
  <si>
    <t xml:space="preserve">밀잠자리 </t>
  </si>
  <si>
    <t xml:space="preserve">Orthetrum japonicum </t>
  </si>
  <si>
    <t xml:space="preserve">중간밀잠자리 </t>
  </si>
  <si>
    <t xml:space="preserve">Orthetrum triangulare melania </t>
  </si>
  <si>
    <t xml:space="preserve">큰밀잠자리 </t>
  </si>
  <si>
    <t xml:space="preserve">Family Calopterygidae </t>
  </si>
  <si>
    <t>물잠자리과</t>
  </si>
  <si>
    <t xml:space="preserve">Calopteryx japonica </t>
  </si>
  <si>
    <t xml:space="preserve">물잠자리 </t>
  </si>
  <si>
    <t xml:space="preserve">Calopteryx atrata </t>
  </si>
  <si>
    <t xml:space="preserve">검은물잠자리 </t>
  </si>
  <si>
    <t xml:space="preserve">Sigara (Tropocorixa) substriata </t>
  </si>
  <si>
    <t xml:space="preserve">방물벌레 </t>
  </si>
  <si>
    <t xml:space="preserve">Gerris latiabdominis </t>
  </si>
  <si>
    <t xml:space="preserve">애소금쟁이 </t>
  </si>
  <si>
    <t xml:space="preserve">Aquarius paludum paludum </t>
  </si>
  <si>
    <t xml:space="preserve">소금쟁이 </t>
  </si>
  <si>
    <t xml:space="preserve">Family Veliidae </t>
  </si>
  <si>
    <t>깨알소금쟁이과</t>
  </si>
  <si>
    <t xml:space="preserve">Microvelia (Microvelia) horvathi </t>
  </si>
  <si>
    <t xml:space="preserve">호르바드깨알소금쟁이 </t>
  </si>
  <si>
    <t xml:space="preserve">Rhantus pulverosus </t>
  </si>
  <si>
    <t xml:space="preserve">애기물방개 </t>
  </si>
  <si>
    <t xml:space="preserve">Hydroglyphus japonicus </t>
  </si>
  <si>
    <t xml:space="preserve">꼬마물방개 </t>
  </si>
  <si>
    <t xml:space="preserve">Hygrotus chinensis </t>
  </si>
  <si>
    <t xml:space="preserve">가는줄물방개 </t>
  </si>
  <si>
    <t xml:space="preserve">Helochares (Hydrobaticus) nipponicus </t>
  </si>
  <si>
    <t xml:space="preserve">좀물땡땡이 </t>
  </si>
  <si>
    <t xml:space="preserve">Sternolophus (Sternologphus) rufipes </t>
  </si>
  <si>
    <t xml:space="preserve">애물땡땡이 </t>
  </si>
  <si>
    <t xml:space="preserve">Family Dixidae </t>
  </si>
  <si>
    <t>별모기과</t>
  </si>
  <si>
    <t xml:space="preserve">Dixella.sp </t>
  </si>
  <si>
    <t xml:space="preserve">별모기류 </t>
  </si>
  <si>
    <t xml:space="preserve">Stratiomys japonica </t>
  </si>
  <si>
    <t xml:space="preserve">줄동애등에 </t>
  </si>
  <si>
    <t xml:space="preserve">Hydropsyche orientalis </t>
  </si>
  <si>
    <t xml:space="preserve">동양줄날도래 </t>
  </si>
  <si>
    <t xml:space="preserve">Family Ecnomidae </t>
  </si>
  <si>
    <t>별날도래과</t>
  </si>
  <si>
    <t xml:space="preserve">Ecnomus tenellus </t>
  </si>
  <si>
    <t xml:space="preserve">별날도래 </t>
  </si>
  <si>
    <t>람사르</t>
  </si>
  <si>
    <t>환경부</t>
  </si>
  <si>
    <t>종합</t>
    <phoneticPr fontId="2" type="noConversion"/>
  </si>
  <si>
    <t>과</t>
    <phoneticPr fontId="2" type="noConversion"/>
  </si>
  <si>
    <t>종</t>
    <phoneticPr fontId="2" type="noConversion"/>
  </si>
  <si>
    <t>비고</t>
    <phoneticPr fontId="2" type="noConversion"/>
  </si>
  <si>
    <t xml:space="preserve">    Order Cypriniformes</t>
    <phoneticPr fontId="2" type="noConversion"/>
  </si>
  <si>
    <t>잉어목</t>
    <phoneticPr fontId="2" type="noConversion"/>
  </si>
  <si>
    <t xml:space="preserve">  Family Cyprinidae</t>
    <phoneticPr fontId="2" type="noConversion"/>
  </si>
  <si>
    <t>잉어과</t>
  </si>
  <si>
    <t>Cyprinus carpio</t>
  </si>
  <si>
    <t>잉어</t>
  </si>
  <si>
    <t>Carassius auratus</t>
    <phoneticPr fontId="2" type="noConversion"/>
  </si>
  <si>
    <t>붕어</t>
    <phoneticPr fontId="2" type="noConversion"/>
  </si>
  <si>
    <t>Rhynchocypris oxycephalus</t>
    <phoneticPr fontId="2" type="noConversion"/>
  </si>
  <si>
    <t>버들치</t>
    <phoneticPr fontId="2" type="noConversion"/>
  </si>
  <si>
    <t>Acheilognathus lanceolata intermedia</t>
  </si>
  <si>
    <t>납자루</t>
  </si>
  <si>
    <t>Acheilognathus macropterus</t>
    <phoneticPr fontId="2" type="noConversion"/>
  </si>
  <si>
    <t>큰납지리</t>
    <phoneticPr fontId="2" type="noConversion"/>
  </si>
  <si>
    <t>Pseudorasbora parva</t>
    <phoneticPr fontId="2" type="noConversion"/>
  </si>
  <si>
    <t>참붕어</t>
    <phoneticPr fontId="2" type="noConversion"/>
  </si>
  <si>
    <t>Squalidus gracilis majimae</t>
    <phoneticPr fontId="2" type="noConversion"/>
  </si>
  <si>
    <t>긴몰개</t>
    <phoneticPr fontId="2" type="noConversion"/>
  </si>
  <si>
    <t>고</t>
    <phoneticPr fontId="2" type="noConversion"/>
  </si>
  <si>
    <t>Aphyocypris chinensis</t>
    <phoneticPr fontId="2" type="noConversion"/>
  </si>
  <si>
    <t>왜몰개</t>
    <phoneticPr fontId="2" type="noConversion"/>
  </si>
  <si>
    <t>Zacco platypus</t>
    <phoneticPr fontId="2" type="noConversion"/>
  </si>
  <si>
    <t>피라미</t>
    <phoneticPr fontId="2" type="noConversion"/>
  </si>
  <si>
    <t xml:space="preserve">  Family Cobitidae</t>
    <phoneticPr fontId="2" type="noConversion"/>
  </si>
  <si>
    <t>미꾸리과</t>
  </si>
  <si>
    <t>Misgurnus anguillicaudatus</t>
    <phoneticPr fontId="2" type="noConversion"/>
  </si>
  <si>
    <t>미꾸리</t>
  </si>
  <si>
    <t>줄종개</t>
    <phoneticPr fontId="2" type="noConversion"/>
  </si>
  <si>
    <t xml:space="preserve">    Order Siluriformes</t>
    <phoneticPr fontId="2" type="noConversion"/>
  </si>
  <si>
    <t>메기목</t>
  </si>
  <si>
    <t xml:space="preserve">  Family Siluridae</t>
    <phoneticPr fontId="2" type="noConversion"/>
  </si>
  <si>
    <t>메기과</t>
  </si>
  <si>
    <t>Silurus asotus</t>
  </si>
  <si>
    <t>메기</t>
  </si>
  <si>
    <t xml:space="preserve">    Order Osmeriformes</t>
    <phoneticPr fontId="2" type="noConversion"/>
  </si>
  <si>
    <t>바다빙어목</t>
  </si>
  <si>
    <t xml:space="preserve">  Family Osmeridae</t>
    <phoneticPr fontId="2" type="noConversion"/>
  </si>
  <si>
    <t>바다빙어과</t>
  </si>
  <si>
    <t>Hypomesus nipponensis</t>
    <phoneticPr fontId="2" type="noConversion"/>
  </si>
  <si>
    <t>빙어</t>
    <phoneticPr fontId="2" type="noConversion"/>
  </si>
  <si>
    <t>Plecoglossus altivelis</t>
  </si>
  <si>
    <t>은어</t>
  </si>
  <si>
    <t xml:space="preserve">    Order Mugiliformes</t>
    <phoneticPr fontId="2" type="noConversion"/>
  </si>
  <si>
    <t>숭어목</t>
    <phoneticPr fontId="2" type="noConversion"/>
  </si>
  <si>
    <t xml:space="preserve">  Family Mugilidae</t>
    <phoneticPr fontId="2" type="noConversion"/>
  </si>
  <si>
    <t>숭어과</t>
  </si>
  <si>
    <t>Mugil cephalus</t>
    <phoneticPr fontId="2" type="noConversion"/>
  </si>
  <si>
    <t>숭어</t>
  </si>
  <si>
    <t xml:space="preserve">    Order Beloniformes</t>
    <phoneticPr fontId="2" type="noConversion"/>
  </si>
  <si>
    <t>동갈치목</t>
  </si>
  <si>
    <t xml:space="preserve">  Family Adrianichthyidae</t>
    <phoneticPr fontId="2" type="noConversion"/>
  </si>
  <si>
    <t>송사리과</t>
  </si>
  <si>
    <t>Oryzias latipes</t>
  </si>
  <si>
    <t>송사리</t>
  </si>
  <si>
    <t xml:space="preserve">  Family Hemiramphidae</t>
    <phoneticPr fontId="2" type="noConversion"/>
  </si>
  <si>
    <t>학공치과</t>
    <phoneticPr fontId="2" type="noConversion"/>
  </si>
  <si>
    <t>Hyporhamphus intermedius</t>
  </si>
  <si>
    <t>줄공치</t>
  </si>
  <si>
    <t xml:space="preserve">    Order Perciformes</t>
    <phoneticPr fontId="2" type="noConversion"/>
  </si>
  <si>
    <t>농어목</t>
  </si>
  <si>
    <t xml:space="preserve">  Family Odontobutidae</t>
    <phoneticPr fontId="2" type="noConversion"/>
  </si>
  <si>
    <t>동사리과</t>
  </si>
  <si>
    <t>Odontobutis platycephala</t>
    <phoneticPr fontId="2" type="noConversion"/>
  </si>
  <si>
    <t>동사리</t>
  </si>
  <si>
    <t xml:space="preserve">  Family Gobiidae</t>
    <phoneticPr fontId="2" type="noConversion"/>
  </si>
  <si>
    <t>망둑어과</t>
  </si>
  <si>
    <t>Gymnogobius breunigii</t>
  </si>
  <si>
    <t>날망둑</t>
  </si>
  <si>
    <t>Gymnogobius urotaenia</t>
    <phoneticPr fontId="2" type="noConversion"/>
  </si>
  <si>
    <t>꾹저구</t>
  </si>
  <si>
    <t>Rhinogobius brunneus</t>
    <phoneticPr fontId="2" type="noConversion"/>
  </si>
  <si>
    <t>밀어</t>
    <phoneticPr fontId="2" type="noConversion"/>
  </si>
  <si>
    <t>Tridentiger bifasciatus</t>
  </si>
  <si>
    <t>민물두줄망둑</t>
  </si>
  <si>
    <t>Tridentiger obscurus</t>
  </si>
  <si>
    <t>검정망둑</t>
  </si>
  <si>
    <t>Tridentiger brevispinis</t>
  </si>
  <si>
    <t>민물검정망둑</t>
  </si>
  <si>
    <t xml:space="preserve">  Family Channidae</t>
    <phoneticPr fontId="2" type="noConversion"/>
  </si>
  <si>
    <t>가물치과</t>
  </si>
  <si>
    <t>Channa argus</t>
    <phoneticPr fontId="2" type="noConversion"/>
  </si>
  <si>
    <t>가물치</t>
  </si>
  <si>
    <t xml:space="preserve">  Family Centrarchidae</t>
    <phoneticPr fontId="2" type="noConversion"/>
  </si>
  <si>
    <t>검정우럭과</t>
  </si>
  <si>
    <t>Lepomis macrochirus</t>
  </si>
  <si>
    <t>블루길</t>
  </si>
  <si>
    <t>외</t>
    <phoneticPr fontId="2" type="noConversion"/>
  </si>
  <si>
    <t>Micropterus salmoides</t>
  </si>
  <si>
    <t>배스</t>
  </si>
  <si>
    <t xml:space="preserve">    Order Gasterosteiformes</t>
    <phoneticPr fontId="2" type="noConversion"/>
  </si>
  <si>
    <t>큰가시고기목</t>
  </si>
  <si>
    <t xml:space="preserve">  Family Gasterosteidae</t>
    <phoneticPr fontId="2" type="noConversion"/>
  </si>
  <si>
    <t>큰가시고기과</t>
    <phoneticPr fontId="2" type="noConversion"/>
  </si>
  <si>
    <t>Gasterosteus aculeatus</t>
  </si>
  <si>
    <t>큰가시고기</t>
  </si>
  <si>
    <t>종수</t>
    <phoneticPr fontId="2" type="noConversion"/>
  </si>
  <si>
    <t>계</t>
    <phoneticPr fontId="2" type="noConversion"/>
  </si>
  <si>
    <t>고 : 한반도고유종</t>
    <phoneticPr fontId="2" type="noConversion"/>
  </si>
  <si>
    <t>외 : 외래종</t>
    <phoneticPr fontId="2" type="noConversion"/>
  </si>
  <si>
    <t>고유종</t>
    <phoneticPr fontId="2" type="noConversion"/>
  </si>
  <si>
    <t>국외반출승인대상</t>
    <phoneticPr fontId="2" type="noConversion"/>
  </si>
  <si>
    <t>국가기후변화생물지표</t>
    <phoneticPr fontId="2" type="noConversion"/>
  </si>
  <si>
    <t>생태계교란생물</t>
    <phoneticPr fontId="2" type="noConversion"/>
  </si>
  <si>
    <t>CITES</t>
    <phoneticPr fontId="2" type="noConversion"/>
  </si>
  <si>
    <t>CMS</t>
    <phoneticPr fontId="2" type="noConversion"/>
  </si>
  <si>
    <t>Prionailurus bengalensis</t>
    <phoneticPr fontId="2" type="noConversion"/>
  </si>
  <si>
    <t>갈색날개매미충</t>
    <phoneticPr fontId="2" type="noConversion"/>
  </si>
  <si>
    <t>고성군, 2021. 간사지 습지보호구역 지정 계획 용역</t>
    <phoneticPr fontId="2" type="noConversion"/>
  </si>
  <si>
    <t>고성군, 2023. 고성군 마동호 습지 생태계 조사 및 대표 생물종 선정 연구용역</t>
    <phoneticPr fontId="2" type="noConversion"/>
  </si>
  <si>
    <t>한현우, 2024. 마동호 습지보호지역과 유입하천에 서식하는 저서성대형무척추동물 군집 분석</t>
    <phoneticPr fontId="2" type="noConversion"/>
  </si>
  <si>
    <t>IUCN</t>
    <phoneticPr fontId="2" type="noConversion"/>
  </si>
  <si>
    <t>LC</t>
    <phoneticPr fontId="2" type="noConversion"/>
  </si>
  <si>
    <t>NT</t>
    <phoneticPr fontId="2" type="noConversion"/>
  </si>
  <si>
    <t>VU</t>
    <phoneticPr fontId="2" type="noConversion"/>
  </si>
  <si>
    <t>LC</t>
    <phoneticPr fontId="2" type="noConversion"/>
  </si>
  <si>
    <t>LC</t>
    <phoneticPr fontId="2" type="noConversion"/>
  </si>
  <si>
    <t>고</t>
    <phoneticPr fontId="2" type="noConversion"/>
  </si>
  <si>
    <t>국가</t>
    <phoneticPr fontId="2" type="noConversion"/>
  </si>
  <si>
    <t>적색목록</t>
    <phoneticPr fontId="2" type="noConversion"/>
  </si>
  <si>
    <t>LC</t>
    <phoneticPr fontId="2" type="noConversion"/>
  </si>
  <si>
    <t>LC</t>
    <phoneticPr fontId="2" type="noConversion"/>
  </si>
  <si>
    <t>LC</t>
    <phoneticPr fontId="2" type="noConversion"/>
  </si>
  <si>
    <t>LC</t>
    <phoneticPr fontId="2" type="noConversion"/>
  </si>
  <si>
    <t>NT</t>
    <phoneticPr fontId="2" type="noConversion"/>
  </si>
  <si>
    <t>LC</t>
    <phoneticPr fontId="2" type="noConversion"/>
  </si>
  <si>
    <t>LC</t>
    <phoneticPr fontId="2" type="noConversion"/>
  </si>
  <si>
    <t>?</t>
    <phoneticPr fontId="2" type="noConversion"/>
  </si>
  <si>
    <t>NA</t>
    <phoneticPr fontId="2" type="noConversion"/>
  </si>
  <si>
    <t>DD</t>
    <phoneticPr fontId="2" type="noConversion"/>
  </si>
  <si>
    <t>NT</t>
    <phoneticPr fontId="2" type="noConversion"/>
  </si>
  <si>
    <t>CR</t>
    <phoneticPr fontId="2" type="noConversion"/>
  </si>
  <si>
    <t>대모잠자리</t>
    <phoneticPr fontId="2" type="noConversion"/>
  </si>
  <si>
    <t>고라니</t>
    <phoneticPr fontId="2" type="noConversion"/>
  </si>
  <si>
    <t>기수갈고둥</t>
    <phoneticPr fontId="2" type="noConversion"/>
  </si>
  <si>
    <t>Meles leucurus</t>
    <phoneticPr fontId="2" type="noConversion"/>
  </si>
  <si>
    <t>오소리</t>
    <phoneticPr fontId="2" type="noConversion"/>
  </si>
  <si>
    <t>작은땃쥐</t>
    <phoneticPr fontId="2" type="noConversion"/>
  </si>
  <si>
    <t xml:space="preserve">Rana uenoi </t>
    <phoneticPr fontId="2" type="noConversion"/>
  </si>
  <si>
    <t xml:space="preserve">무자치 </t>
    <phoneticPr fontId="2" type="noConversion"/>
  </si>
  <si>
    <t>Acanthorhodeus chankaensis</t>
    <phoneticPr fontId="2" type="noConversion"/>
  </si>
  <si>
    <t>가시납지리</t>
    <phoneticPr fontId="2" type="noConversion"/>
  </si>
  <si>
    <t>Cobitis tetralineata</t>
    <phoneticPr fontId="2" type="noConversion"/>
  </si>
  <si>
    <t>곤충과</t>
    <phoneticPr fontId="2" type="noConversion"/>
  </si>
  <si>
    <t>중복</t>
    <phoneticPr fontId="2" type="noConversion"/>
  </si>
  <si>
    <t xml:space="preserve">    Order Lepidoptera</t>
    <phoneticPr fontId="5" type="noConversion"/>
  </si>
  <si>
    <t xml:space="preserve">    Order Hymenoptera</t>
    <phoneticPr fontId="2" type="noConversion"/>
  </si>
  <si>
    <t xml:space="preserve">    Order Coleoptera</t>
    <phoneticPr fontId="5" type="noConversion"/>
  </si>
  <si>
    <t xml:space="preserve">    Order Hemiptera</t>
    <phoneticPr fontId="5" type="noConversion"/>
  </si>
  <si>
    <t xml:space="preserve">    Order Orthoptera</t>
    <phoneticPr fontId="5" type="noConversion"/>
  </si>
  <si>
    <t xml:space="preserve">    Order Dermaptera</t>
    <phoneticPr fontId="2" type="noConversion"/>
  </si>
  <si>
    <t xml:space="preserve">    Order Mantodea</t>
    <phoneticPr fontId="2" type="noConversion"/>
  </si>
  <si>
    <t xml:space="preserve">    Order Blattodea  </t>
    <phoneticPr fontId="2" type="noConversion"/>
  </si>
  <si>
    <t xml:space="preserve">    Order Odonata</t>
    <phoneticPr fontId="5" type="noConversion"/>
  </si>
  <si>
    <t>종수</t>
    <phoneticPr fontId="2" type="noConversion"/>
  </si>
  <si>
    <t>과수</t>
    <phoneticPr fontId="2" type="noConversion"/>
  </si>
  <si>
    <t>출현종수</t>
    <phoneticPr fontId="2" type="noConversion"/>
  </si>
  <si>
    <t>암끝검은표범나비</t>
    <phoneticPr fontId="2" type="noConversion"/>
  </si>
  <si>
    <t>네발나비과</t>
    <phoneticPr fontId="5" type="noConversion"/>
  </si>
  <si>
    <t xml:space="preserve">  Family Nymphalidae</t>
    <phoneticPr fontId="5" type="noConversion"/>
  </si>
  <si>
    <t>부전나비과</t>
    <phoneticPr fontId="5" type="noConversion"/>
  </si>
  <si>
    <t xml:space="preserve">  Family Lycaenidae</t>
    <phoneticPr fontId="5" type="noConversion"/>
  </si>
  <si>
    <t>Eurema mandarina</t>
    <phoneticPr fontId="2" type="noConversion"/>
  </si>
  <si>
    <t>노랑나비</t>
    <phoneticPr fontId="2" type="noConversion"/>
  </si>
  <si>
    <t xml:space="preserve">흰나비과 </t>
    <phoneticPr fontId="2" type="noConversion"/>
  </si>
  <si>
    <t xml:space="preserve">밤나방과 </t>
    <phoneticPr fontId="2" type="noConversion"/>
  </si>
  <si>
    <t xml:space="preserve">  Family Noctuidae </t>
    <phoneticPr fontId="2" type="noConversion"/>
  </si>
  <si>
    <t>쌍줄푸른나방</t>
    <phoneticPr fontId="2" type="noConversion"/>
  </si>
  <si>
    <t xml:space="preserve">  Family Nolidae  </t>
    <phoneticPr fontId="2" type="noConversion"/>
  </si>
  <si>
    <t>점무늬불나방</t>
    <phoneticPr fontId="2" type="noConversion"/>
  </si>
  <si>
    <t>흰띠독나방</t>
    <phoneticPr fontId="2" type="noConversion"/>
  </si>
  <si>
    <t>흰불나방</t>
    <phoneticPr fontId="2" type="noConversion"/>
  </si>
  <si>
    <t>&lt;1&gt;</t>
    <phoneticPr fontId="2" type="noConversion"/>
  </si>
  <si>
    <t>왕흰줄태극나방</t>
    <phoneticPr fontId="2" type="noConversion"/>
  </si>
  <si>
    <t xml:space="preserve">  Family Erebidae</t>
    <phoneticPr fontId="5" type="noConversion"/>
  </si>
  <si>
    <t xml:space="preserve">  Family Notodontidae</t>
    <phoneticPr fontId="2" type="noConversion"/>
  </si>
  <si>
    <t xml:space="preserve">  Family Bombycidae</t>
    <phoneticPr fontId="2" type="noConversion"/>
  </si>
  <si>
    <t>긴꼬리산누에나방</t>
    <phoneticPr fontId="2" type="noConversion"/>
  </si>
  <si>
    <t>북방버들나방</t>
    <phoneticPr fontId="2" type="noConversion"/>
  </si>
  <si>
    <t xml:space="preserve">  Family Lasiocampidae</t>
    <phoneticPr fontId="2" type="noConversion"/>
  </si>
  <si>
    <t xml:space="preserve">  Family Geometridae</t>
    <phoneticPr fontId="2" type="noConversion"/>
  </si>
  <si>
    <t xml:space="preserve">  Family Thyrididae</t>
    <phoneticPr fontId="2" type="noConversion"/>
  </si>
  <si>
    <t>앞붉은명나방</t>
    <phoneticPr fontId="2" type="noConversion"/>
  </si>
  <si>
    <t>명나방과</t>
    <phoneticPr fontId="5" type="noConversion"/>
  </si>
  <si>
    <t>연보라들명나방</t>
    <phoneticPr fontId="2" type="noConversion"/>
  </si>
  <si>
    <t>사과잎말이나방</t>
    <phoneticPr fontId="2" type="noConversion"/>
  </si>
  <si>
    <t xml:space="preserve">  Family Tortricidae</t>
    <phoneticPr fontId="2" type="noConversion"/>
  </si>
  <si>
    <t xml:space="preserve">  Family Muscidae</t>
    <phoneticPr fontId="2" type="noConversion"/>
  </si>
  <si>
    <t xml:space="preserve">  Family Calliphoridae</t>
    <phoneticPr fontId="2" type="noConversion"/>
  </si>
  <si>
    <t xml:space="preserve">  Family Anthomyiidae</t>
    <phoneticPr fontId="2" type="noConversion"/>
  </si>
  <si>
    <t xml:space="preserve">  Family Sepsidae</t>
    <phoneticPr fontId="2" type="noConversion"/>
  </si>
  <si>
    <t xml:space="preserve">  Family Dryomyzidae</t>
    <phoneticPr fontId="2" type="noConversion"/>
  </si>
  <si>
    <t xml:space="preserve">  Family Platystomatidae</t>
    <phoneticPr fontId="2" type="noConversion"/>
  </si>
  <si>
    <t xml:space="preserve">  Family Tephritidae</t>
    <phoneticPr fontId="2" type="noConversion"/>
  </si>
  <si>
    <t>큰무늬배짧은꽃등에</t>
    <phoneticPr fontId="2" type="noConversion"/>
  </si>
  <si>
    <t xml:space="preserve">  Family Bombyliidae</t>
    <phoneticPr fontId="2" type="noConversion"/>
  </si>
  <si>
    <t xml:space="preserve">  Family Asilidae</t>
    <phoneticPr fontId="2" type="noConversion"/>
  </si>
  <si>
    <t>동애등에과</t>
    <phoneticPr fontId="5" type="noConversion"/>
  </si>
  <si>
    <t xml:space="preserve">  Family Stratiomyidae</t>
    <phoneticPr fontId="5" type="noConversion"/>
  </si>
  <si>
    <t xml:space="preserve">  Family Bibionidae</t>
    <phoneticPr fontId="2" type="noConversion"/>
  </si>
  <si>
    <t xml:space="preserve">    Order Diptera</t>
    <phoneticPr fontId="5" type="noConversion"/>
  </si>
  <si>
    <t>재래꿀벌</t>
    <phoneticPr fontId="2" type="noConversion"/>
  </si>
  <si>
    <t>말벌</t>
    <phoneticPr fontId="2" type="noConversion"/>
  </si>
  <si>
    <t xml:space="preserve">  Family Vespidae</t>
    <phoneticPr fontId="2" type="noConversion"/>
  </si>
  <si>
    <t>그물등개미</t>
    <phoneticPr fontId="2" type="noConversion"/>
  </si>
  <si>
    <t>일본왕개미</t>
    <phoneticPr fontId="2" type="noConversion"/>
  </si>
  <si>
    <t xml:space="preserve">  Family Formicidae</t>
    <phoneticPr fontId="2" type="noConversion"/>
  </si>
  <si>
    <t xml:space="preserve">  Family Curculionidae</t>
    <phoneticPr fontId="2" type="noConversion"/>
  </si>
  <si>
    <t xml:space="preserve">  Family Apionidae</t>
    <phoneticPr fontId="2" type="noConversion"/>
  </si>
  <si>
    <t xml:space="preserve">  Family Attelabidae</t>
    <phoneticPr fontId="2" type="noConversion"/>
  </si>
  <si>
    <t xml:space="preserve">  Family Rhynchitidae</t>
    <phoneticPr fontId="2" type="noConversion"/>
  </si>
  <si>
    <t>검정오이잎벌레</t>
    <phoneticPr fontId="2" type="noConversion"/>
  </si>
  <si>
    <t xml:space="preserve">  Family Chrysomelidae</t>
    <phoneticPr fontId="5" type="noConversion"/>
  </si>
  <si>
    <t xml:space="preserve">  Family Cerambycidae</t>
    <phoneticPr fontId="5" type="noConversion"/>
  </si>
  <si>
    <t>털보잎벌레붙이</t>
    <phoneticPr fontId="2" type="noConversion"/>
  </si>
  <si>
    <t xml:space="preserve">  Family Coccinellidae</t>
    <phoneticPr fontId="5" type="noConversion"/>
  </si>
  <si>
    <t xml:space="preserve">  Family Erotylidae</t>
    <phoneticPr fontId="2" type="noConversion"/>
  </si>
  <si>
    <t xml:space="preserve">  Family Buprestidae</t>
    <phoneticPr fontId="2" type="noConversion"/>
  </si>
  <si>
    <t>꽃무지과</t>
    <phoneticPr fontId="5" type="noConversion"/>
  </si>
  <si>
    <t xml:space="preserve">  Family Cetoniidae</t>
    <phoneticPr fontId="5" type="noConversion"/>
  </si>
  <si>
    <t>&lt;1&gt;</t>
    <phoneticPr fontId="2" type="noConversion"/>
  </si>
  <si>
    <t xml:space="preserve">  Family Carabidae</t>
    <phoneticPr fontId="2" type="noConversion"/>
  </si>
  <si>
    <t xml:space="preserve">  Family Cicadidae</t>
    <phoneticPr fontId="2" type="noConversion"/>
  </si>
  <si>
    <t xml:space="preserve">  Family Flatidae</t>
    <phoneticPr fontId="2" type="noConversion"/>
  </si>
  <si>
    <t>Ricania sublimata</t>
    <phoneticPr fontId="2" type="noConversion"/>
  </si>
  <si>
    <t xml:space="preserve">  Family Ricaniidae</t>
    <phoneticPr fontId="5" type="noConversion"/>
  </si>
  <si>
    <t xml:space="preserve">  Family Cicadellidae</t>
    <phoneticPr fontId="2" type="noConversion"/>
  </si>
  <si>
    <t>광대노린재과</t>
    <phoneticPr fontId="5" type="noConversion"/>
  </si>
  <si>
    <t xml:space="preserve">  Family Scutelleridae</t>
    <phoneticPr fontId="5" type="noConversion"/>
  </si>
  <si>
    <t xml:space="preserve">  Family Acanthosomatidae</t>
    <phoneticPr fontId="2" type="noConversion"/>
  </si>
  <si>
    <t xml:space="preserve">  Family Plataspididae</t>
    <phoneticPr fontId="2" type="noConversion"/>
  </si>
  <si>
    <t xml:space="preserve">  Family Coreidae</t>
    <phoneticPr fontId="5" type="noConversion"/>
  </si>
  <si>
    <t>어린민반날개긴노린재</t>
    <phoneticPr fontId="2" type="noConversion"/>
  </si>
  <si>
    <t xml:space="preserve">  Family Berytidae</t>
    <phoneticPr fontId="2" type="noConversion"/>
  </si>
  <si>
    <t xml:space="preserve">  Family Reduviidae</t>
    <phoneticPr fontId="2" type="noConversion"/>
  </si>
  <si>
    <t>애무늬고리장님노린재</t>
    <phoneticPr fontId="2" type="noConversion"/>
  </si>
  <si>
    <t>장님노린재과</t>
    <phoneticPr fontId="2" type="noConversion"/>
  </si>
  <si>
    <t xml:space="preserve">  Family Miridae  </t>
    <phoneticPr fontId="2" type="noConversion"/>
  </si>
  <si>
    <t>각시메뚜기</t>
    <phoneticPr fontId="2" type="noConversion"/>
  </si>
  <si>
    <t>Patanga japonica</t>
    <phoneticPr fontId="2" type="noConversion"/>
  </si>
  <si>
    <t>우리벼메뚜기</t>
    <phoneticPr fontId="2" type="noConversion"/>
  </si>
  <si>
    <t xml:space="preserve">  Family Pyrgomorphidae</t>
    <phoneticPr fontId="2" type="noConversion"/>
  </si>
  <si>
    <t>모메뚜기</t>
    <phoneticPr fontId="2" type="noConversion"/>
  </si>
  <si>
    <t xml:space="preserve">  Family Tetrigidae</t>
    <phoneticPr fontId="2" type="noConversion"/>
  </si>
  <si>
    <t xml:space="preserve">  Family Gryllotalpidae+</t>
    <phoneticPr fontId="2" type="noConversion"/>
  </si>
  <si>
    <t xml:space="preserve">  Family Gryllidae</t>
    <phoneticPr fontId="2" type="noConversion"/>
  </si>
  <si>
    <t>여치과</t>
    <phoneticPr fontId="5" type="noConversion"/>
  </si>
  <si>
    <t xml:space="preserve">  Family Tettigoniidae</t>
    <phoneticPr fontId="5" type="noConversion"/>
  </si>
  <si>
    <t xml:space="preserve">  Family Labiduridae</t>
    <phoneticPr fontId="2" type="noConversion"/>
  </si>
  <si>
    <t>좀사마귀</t>
    <phoneticPr fontId="2" type="noConversion"/>
  </si>
  <si>
    <t xml:space="preserve">  Family Mantidae</t>
    <phoneticPr fontId="2" type="noConversion"/>
  </si>
  <si>
    <t xml:space="preserve">  Family Ectobiidae</t>
    <phoneticPr fontId="2" type="noConversion"/>
  </si>
  <si>
    <t>두점박이좀잠자리</t>
    <phoneticPr fontId="2" type="noConversion"/>
  </si>
  <si>
    <t>&lt;2&gt;</t>
    <phoneticPr fontId="2" type="noConversion"/>
  </si>
  <si>
    <t>VU</t>
    <phoneticPr fontId="2" type="noConversion"/>
  </si>
  <si>
    <t>Libellula angelina</t>
    <phoneticPr fontId="2" type="noConversion"/>
  </si>
  <si>
    <t>잠자리과</t>
    <phoneticPr fontId="5" type="noConversion"/>
  </si>
  <si>
    <t xml:space="preserve">  Family Libellulidae</t>
    <phoneticPr fontId="5" type="noConversion"/>
  </si>
  <si>
    <t>방울실잠자리</t>
    <phoneticPr fontId="2" type="noConversion"/>
  </si>
  <si>
    <t>아시아실잠자리</t>
    <phoneticPr fontId="2" type="noConversion"/>
  </si>
  <si>
    <t>반출</t>
    <phoneticPr fontId="2" type="noConversion"/>
  </si>
  <si>
    <t>멸종</t>
    <phoneticPr fontId="2" type="noConversion"/>
  </si>
  <si>
    <t>IUCN</t>
    <phoneticPr fontId="2" type="noConversion"/>
  </si>
  <si>
    <t>종합</t>
    <phoneticPr fontId="2" type="noConversion"/>
  </si>
  <si>
    <t>중복</t>
    <phoneticPr fontId="2" type="noConversion"/>
  </si>
  <si>
    <t>종수</t>
    <phoneticPr fontId="5" type="noConversion"/>
  </si>
  <si>
    <t>국외반출 승인대상 생물자원</t>
    <phoneticPr fontId="2" type="noConversion"/>
  </si>
  <si>
    <t>국가 기후변화 생물지표종</t>
    <phoneticPr fontId="5" type="noConversion"/>
  </si>
  <si>
    <t>생태계교란 생물</t>
    <phoneticPr fontId="5" type="noConversion"/>
  </si>
  <si>
    <t>멸종위기 야생생물</t>
    <phoneticPr fontId="2" type="noConversion"/>
  </si>
  <si>
    <t>전체</t>
    <phoneticPr fontId="2" type="noConversion"/>
  </si>
  <si>
    <t>구만</t>
    <phoneticPr fontId="2" type="noConversion"/>
  </si>
  <si>
    <t>저서와</t>
    <phoneticPr fontId="2" type="noConversion"/>
  </si>
  <si>
    <t>출현종</t>
    <phoneticPr fontId="5" type="noConversion"/>
  </si>
  <si>
    <t>번호</t>
    <phoneticPr fontId="2" type="noConversion"/>
  </si>
  <si>
    <t>No.</t>
    <phoneticPr fontId="2" type="noConversion"/>
  </si>
  <si>
    <t>Hydropotes inermis</t>
    <phoneticPr fontId="2" type="noConversion"/>
  </si>
  <si>
    <t>속</t>
    <phoneticPr fontId="2" type="noConversion"/>
  </si>
  <si>
    <t>출현종</t>
    <phoneticPr fontId="2" type="noConversion"/>
  </si>
  <si>
    <t>마동호</t>
    <phoneticPr fontId="2" type="noConversion"/>
  </si>
  <si>
    <t>변종</t>
    <phoneticPr fontId="2" type="noConversion"/>
  </si>
  <si>
    <t>아종</t>
    <phoneticPr fontId="2" type="noConversion"/>
  </si>
  <si>
    <t>품종</t>
    <phoneticPr fontId="2" type="noConversion"/>
  </si>
  <si>
    <t>잡종</t>
    <phoneticPr fontId="2" type="noConversion"/>
  </si>
  <si>
    <t>분류군</t>
    <phoneticPr fontId="2" type="noConversion"/>
  </si>
  <si>
    <t>식물 분류</t>
    <phoneticPr fontId="2" type="noConversion"/>
  </si>
  <si>
    <t>특산식물구분</t>
  </si>
  <si>
    <t>국가적색목록평가</t>
  </si>
  <si>
    <t>외래식물구분</t>
  </si>
  <si>
    <t>생태계교란종여부</t>
  </si>
  <si>
    <t>외래화우려여부</t>
  </si>
  <si>
    <t>다른 국명</t>
    <phoneticPr fontId="2" type="noConversion"/>
  </si>
  <si>
    <t>2018년 멸종위기야생식물1급 (환경부)</t>
    <phoneticPr fontId="2" type="noConversion"/>
  </si>
  <si>
    <t>2018년 멸종위기야생식물2급 (환경부)</t>
    <phoneticPr fontId="2" type="noConversion"/>
  </si>
  <si>
    <t>생태계교란식물(환경부)</t>
    <phoneticPr fontId="2" type="noConversion"/>
  </si>
  <si>
    <t>희귀식물(산림청)</t>
    <phoneticPr fontId="2" type="noConversion"/>
  </si>
  <si>
    <t>외래식물(국가표준식물목록)</t>
    <phoneticPr fontId="2" type="noConversion"/>
  </si>
  <si>
    <t>특산식물(정규영 등, 2017)</t>
    <phoneticPr fontId="2" type="noConversion"/>
  </si>
  <si>
    <t>기후변화지표식물(환경부)</t>
    <phoneticPr fontId="2" type="noConversion"/>
  </si>
  <si>
    <t>국가적색목록(환경부)</t>
    <phoneticPr fontId="2" type="noConversion"/>
  </si>
  <si>
    <t>국외반출승인대상종(환경부)</t>
    <phoneticPr fontId="2" type="noConversion"/>
  </si>
  <si>
    <t>식물구계학적특정종(환경부)</t>
    <phoneticPr fontId="2" type="noConversion"/>
  </si>
  <si>
    <t>기후변화적응식물(산림청)</t>
    <phoneticPr fontId="2" type="noConversion"/>
  </si>
  <si>
    <t>Tracheophyta</t>
  </si>
  <si>
    <t>관속식물</t>
  </si>
  <si>
    <t> Pteridophyta</t>
    <phoneticPr fontId="2" type="noConversion"/>
  </si>
  <si>
    <t> 양치식물門</t>
    <phoneticPr fontId="2" type="noConversion"/>
  </si>
  <si>
    <t>    Selaginellales</t>
  </si>
  <si>
    <t>    부처손目</t>
  </si>
  <si>
    <t xml:space="preserve">     Selaginellaceae </t>
    <phoneticPr fontId="2" type="noConversion"/>
  </si>
  <si>
    <t>     부처손科</t>
  </si>
  <si>
    <t>      Selaginella</t>
    <phoneticPr fontId="2" type="noConversion"/>
  </si>
  <si>
    <t xml:space="preserve">       부처손屬</t>
    <phoneticPr fontId="2" type="noConversion"/>
  </si>
  <si>
    <r>
      <t xml:space="preserve">Selaginella tamariscina </t>
    </r>
    <r>
      <rPr>
        <sz val="9"/>
        <rFont val="맑은 고딕"/>
        <family val="3"/>
        <charset val="129"/>
        <scheme val="minor"/>
      </rPr>
      <t>(P.Beauv.) Spring</t>
    </r>
    <phoneticPr fontId="2" type="noConversion"/>
  </si>
  <si>
    <t>바위손</t>
  </si>
  <si>
    <t>자생식물</t>
  </si>
  <si>
    <t/>
  </si>
  <si>
    <t>LC(약관심)</t>
  </si>
  <si>
    <t>두턴부처손, 부처손</t>
  </si>
  <si>
    <t>Ⅲ</t>
  </si>
  <si>
    <t>  Equisetineae, Spenopsida</t>
  </si>
  <si>
    <t>  속새綱</t>
  </si>
  <si>
    <t>    Equisetales</t>
  </si>
  <si>
    <t>    속새目</t>
  </si>
  <si>
    <t>     Equisetaceae</t>
    <phoneticPr fontId="2" type="noConversion"/>
  </si>
  <si>
    <t>     속새科</t>
    <phoneticPr fontId="2" type="noConversion"/>
  </si>
  <si>
    <t>      Equisetum</t>
    <phoneticPr fontId="2" type="noConversion"/>
  </si>
  <si>
    <t xml:space="preserve">       속새屬</t>
    <phoneticPr fontId="2" type="noConversion"/>
  </si>
  <si>
    <r>
      <t xml:space="preserve">Equisetum arvense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</si>
  <si>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쇠뜨기</t>
  </si>
  <si>
    <t>뱀밥, 즌슬, 필두채</t>
  </si>
  <si>
    <t>  Pteropsida, Filicineae</t>
  </si>
  <si>
    <t xml:space="preserve">  고사리綱 </t>
  </si>
  <si>
    <t>    Schizaeales</t>
    <phoneticPr fontId="2" type="noConversion"/>
  </si>
  <si>
    <t>    실고사리目</t>
    <phoneticPr fontId="2" type="noConversion"/>
  </si>
  <si>
    <t>     Lygodiaceae</t>
    <phoneticPr fontId="2" type="noConversion"/>
  </si>
  <si>
    <t>     실고사리科</t>
    <phoneticPr fontId="2" type="noConversion"/>
  </si>
  <si>
    <t>      Lygodium</t>
    <phoneticPr fontId="2" type="noConversion"/>
  </si>
  <si>
    <t xml:space="preserve">       실고사리屬</t>
    <phoneticPr fontId="2" type="noConversion"/>
  </si>
  <si>
    <r>
      <t>Lygodium japonicum</t>
    </r>
    <r>
      <rPr>
        <sz val="9"/>
        <rFont val="맑은 고딕"/>
        <family val="3"/>
        <charset val="129"/>
        <scheme val="minor"/>
      </rPr>
      <t xml:space="preserve"> (Thunb.) Sw.</t>
    </r>
    <phoneticPr fontId="2" type="noConversion"/>
  </si>
  <si>
    <t>실고사리</t>
    <phoneticPr fontId="5" type="noConversion"/>
  </si>
  <si>
    <t>Ⅰ</t>
  </si>
  <si>
    <t>    Polypodiales</t>
    <phoneticPr fontId="2" type="noConversion"/>
  </si>
  <si>
    <t>    고사리目</t>
    <phoneticPr fontId="2" type="noConversion"/>
  </si>
  <si>
    <t>     Aspleniacea</t>
    <phoneticPr fontId="2" type="noConversion"/>
  </si>
  <si>
    <t>     꼬리고사리科</t>
    <phoneticPr fontId="2" type="noConversion"/>
  </si>
  <si>
    <t>      Asplenium</t>
    <phoneticPr fontId="2" type="noConversion"/>
  </si>
  <si>
    <t xml:space="preserve">       꼬리고사리屬</t>
    <phoneticPr fontId="2" type="noConversion"/>
  </si>
  <si>
    <r>
      <t xml:space="preserve">Asplenium incisum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</si>
  <si>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꼬리고사리</t>
  </si>
  <si>
    <t>     Dennstaedtiaceae</t>
    <phoneticPr fontId="2" type="noConversion"/>
  </si>
  <si>
    <t>     잔고사리科</t>
    <phoneticPr fontId="2" type="noConversion"/>
  </si>
  <si>
    <t>      Dennstaedtia</t>
    <phoneticPr fontId="2" type="noConversion"/>
  </si>
  <si>
    <t xml:space="preserve">       잔고사리屬</t>
    <phoneticPr fontId="2" type="noConversion"/>
  </si>
  <si>
    <r>
      <t xml:space="preserve">Dennstaedtia hirsuta </t>
    </r>
    <r>
      <rPr>
        <sz val="9"/>
        <rFont val="맑은 고딕"/>
        <family val="3"/>
        <charset val="129"/>
        <scheme val="minor"/>
      </rPr>
      <t>(Sw.) Mett. ex Miq.</t>
    </r>
    <phoneticPr fontId="2" type="noConversion"/>
  </si>
  <si>
    <t>잔고사리</t>
  </si>
  <si>
    <t>양지고사리</t>
  </si>
  <si>
    <t>      Pteridium</t>
    <phoneticPr fontId="2" type="noConversion"/>
  </si>
  <si>
    <t xml:space="preserve">       고사리屬</t>
    <phoneticPr fontId="2" type="noConversion"/>
  </si>
  <si>
    <r>
      <t>Pteridium aquilinum (L.) Kuhn var. latiusculum</t>
    </r>
    <r>
      <rPr>
        <sz val="9"/>
        <rFont val="맑은 고딕"/>
        <family val="3"/>
        <charset val="129"/>
        <scheme val="minor"/>
      </rPr>
      <t xml:space="preserve"> (Desv.) Underw. ex A.Heller</t>
    </r>
    <phoneticPr fontId="2" type="noConversion"/>
  </si>
  <si>
    <t>고사리</t>
    <phoneticPr fontId="5" type="noConversion"/>
  </si>
  <si>
    <t>북고사리, 참고사리, 층층고사리</t>
  </si>
  <si>
    <t>     Dryopteridaceae</t>
    <phoneticPr fontId="2" type="noConversion"/>
  </si>
  <si>
    <t>     관중科</t>
    <phoneticPr fontId="2" type="noConversion"/>
  </si>
  <si>
    <t>      Cyrtomium</t>
    <phoneticPr fontId="2" type="noConversion"/>
  </si>
  <si>
    <t xml:space="preserve">       쇠고비屬</t>
    <phoneticPr fontId="2" type="noConversion"/>
  </si>
  <si>
    <r>
      <t xml:space="preserve">Cyrtomium falcatum </t>
    </r>
    <r>
      <rPr>
        <sz val="9"/>
        <rFont val="맑은 고딕"/>
        <family val="3"/>
        <charset val="129"/>
        <scheme val="minor"/>
      </rPr>
      <t>(L.f.) C.Presl</t>
    </r>
    <phoneticPr fontId="2" type="noConversion"/>
  </si>
  <si>
    <t>도깨비쇠고비</t>
  </si>
  <si>
    <t>도깨비고비</t>
    <phoneticPr fontId="2" type="noConversion"/>
  </si>
  <si>
    <t>●</t>
  </si>
  <si>
    <r>
      <t>Cyrtomium fortunei</t>
    </r>
    <r>
      <rPr>
        <sz val="9"/>
        <rFont val="맑은 고딕"/>
        <family val="3"/>
        <charset val="129"/>
        <scheme val="minor"/>
      </rPr>
      <t xml:space="preserve"> J.Sm.</t>
    </r>
    <phoneticPr fontId="2" type="noConversion"/>
  </si>
  <si>
    <t>쇠고비</t>
  </si>
  <si>
    <t>      Dryopteris</t>
    <phoneticPr fontId="2" type="noConversion"/>
  </si>
  <si>
    <t xml:space="preserve">       관중屬</t>
    <phoneticPr fontId="2" type="noConversion"/>
  </si>
  <si>
    <r>
      <t>Dryopteris bissetiana</t>
    </r>
    <r>
      <rPr>
        <sz val="9"/>
        <rFont val="맑은 고딕"/>
        <family val="3"/>
        <charset val="129"/>
        <scheme val="minor"/>
      </rPr>
      <t xml:space="preserve"> (Baker) C.Chr.</t>
    </r>
    <phoneticPr fontId="2" type="noConversion"/>
  </si>
  <si>
    <t>산족제비고사리</t>
  </si>
  <si>
    <t>족제비고사리, 큰검정털고사리</t>
  </si>
  <si>
    <r>
      <t xml:space="preserve">Dryopteris chinensis </t>
    </r>
    <r>
      <rPr>
        <sz val="9"/>
        <rFont val="맑은 고딕"/>
        <family val="3"/>
        <charset val="129"/>
        <scheme val="minor"/>
      </rPr>
      <t>(Baker) Koidz.</t>
    </r>
    <phoneticPr fontId="2" type="noConversion"/>
  </si>
  <si>
    <t>가는잎족제비고사리</t>
  </si>
  <si>
    <t>누른털고사리, 애기족제비고사리, 화엄고사리</t>
  </si>
  <si>
    <r>
      <t xml:space="preserve">Dryopteris lacera </t>
    </r>
    <r>
      <rPr>
        <sz val="9"/>
        <rFont val="맑은 고딕"/>
        <family val="3"/>
        <charset val="129"/>
        <scheme val="minor"/>
      </rPr>
      <t>(Thunb.) Kuntze</t>
    </r>
    <phoneticPr fontId="2" type="noConversion"/>
  </si>
  <si>
    <t>비늘고사리</t>
  </si>
  <si>
    <t>곰고사리, 비눌고사리</t>
  </si>
  <si>
    <r>
      <t xml:space="preserve">Dryopteris medioxima </t>
    </r>
    <r>
      <rPr>
        <sz val="9"/>
        <rFont val="맑은 고딕"/>
        <family val="3"/>
        <charset val="129"/>
        <scheme val="minor"/>
      </rPr>
      <t>Koidz.</t>
    </r>
    <phoneticPr fontId="2" type="noConversion"/>
  </si>
  <si>
    <t>반들지네고사리</t>
  </si>
  <si>
    <r>
      <t>Dryopteris uniformis</t>
    </r>
    <r>
      <rPr>
        <sz val="9"/>
        <rFont val="맑은 고딕"/>
        <family val="3"/>
        <charset val="129"/>
        <scheme val="minor"/>
      </rPr>
      <t xml:space="preserve"> (Makino) Makino</t>
    </r>
    <phoneticPr fontId="2" type="noConversion"/>
  </si>
  <si>
    <t>곰비늘고사리</t>
  </si>
  <si>
    <t>곰고사리, 숫곰고사리</t>
  </si>
  <si>
    <t>     Hypodematiaceae</t>
    <phoneticPr fontId="2" type="noConversion"/>
  </si>
  <si>
    <t>     금털고사리科</t>
    <phoneticPr fontId="2" type="noConversion"/>
  </si>
  <si>
    <t>      Hypodematium</t>
    <phoneticPr fontId="2" type="noConversion"/>
  </si>
  <si>
    <t xml:space="preserve">       금털고사리屬</t>
    <phoneticPr fontId="2" type="noConversion"/>
  </si>
  <si>
    <r>
      <t>Hypodematium glanduloso-pilosum</t>
    </r>
    <r>
      <rPr>
        <sz val="9"/>
        <rFont val="맑은 고딕"/>
        <family val="3"/>
        <charset val="129"/>
        <scheme val="minor"/>
      </rPr>
      <t xml:space="preserve"> (Tagawa) Ohwi</t>
    </r>
    <phoneticPr fontId="2" type="noConversion"/>
  </si>
  <si>
    <t>금털고사리</t>
    <phoneticPr fontId="5" type="noConversion"/>
  </si>
  <si>
    <t>금빛고사리, 털금빛고사리</t>
  </si>
  <si>
    <t>준위협(NT)</t>
  </si>
  <si>
    <t>Ⅱ</t>
  </si>
  <si>
    <t>     Pteridaceae</t>
    <phoneticPr fontId="2" type="noConversion"/>
  </si>
  <si>
    <t>     봉의꼬리科</t>
    <phoneticPr fontId="2" type="noConversion"/>
  </si>
  <si>
    <t>      Pteris</t>
    <phoneticPr fontId="2" type="noConversion"/>
  </si>
  <si>
    <t xml:space="preserve">       봉의꼬리屬</t>
    <phoneticPr fontId="2" type="noConversion"/>
  </si>
  <si>
    <r>
      <t xml:space="preserve">Pteris multifida </t>
    </r>
    <r>
      <rPr>
        <sz val="9"/>
        <rFont val="맑은 고딕"/>
        <family val="3"/>
        <charset val="129"/>
        <scheme val="minor"/>
      </rPr>
      <t>Poir.</t>
    </r>
    <phoneticPr fontId="2" type="noConversion"/>
  </si>
  <si>
    <t>봉의꼬리</t>
  </si>
  <si>
    <t>남방계식물</t>
  </si>
  <si>
    <t>     Thelypteridaceae</t>
    <phoneticPr fontId="2" type="noConversion"/>
  </si>
  <si>
    <t>     처녀고사리科</t>
    <phoneticPr fontId="2" type="noConversion"/>
  </si>
  <si>
    <t>      Parathelypteris</t>
    <phoneticPr fontId="2" type="noConversion"/>
  </si>
  <si>
    <t xml:space="preserve">       가는잎처녀고사리屬</t>
    <phoneticPr fontId="2" type="noConversion"/>
  </si>
  <si>
    <r>
      <t xml:space="preserve">Parathelypteris japonica </t>
    </r>
    <r>
      <rPr>
        <sz val="9"/>
        <rFont val="맑은 고딕"/>
        <family val="3"/>
        <charset val="129"/>
        <scheme val="minor"/>
      </rPr>
      <t>(Baker) Ching</t>
    </r>
    <phoneticPr fontId="2" type="noConversion"/>
  </si>
  <si>
    <t>지네고사리</t>
    <phoneticPr fontId="5" type="noConversion"/>
  </si>
  <si>
    <t>양치식물 소계</t>
    <phoneticPr fontId="2" type="noConversion"/>
  </si>
  <si>
    <t> Gymnospermae, Pinophyta</t>
  </si>
  <si>
    <t xml:space="preserve">나자식물門 </t>
  </si>
  <si>
    <t>    Ginkgoales</t>
    <phoneticPr fontId="2" type="noConversion"/>
  </si>
  <si>
    <t>    은행目</t>
  </si>
  <si>
    <t>     Ginkgoaceae</t>
  </si>
  <si>
    <t>     은행科</t>
  </si>
  <si>
    <t>      Ginkgo</t>
    <phoneticPr fontId="2" type="noConversion"/>
  </si>
  <si>
    <t xml:space="preserve">       은행나무屬</t>
    <phoneticPr fontId="2" type="noConversion"/>
  </si>
  <si>
    <r>
      <t xml:space="preserve">Ginkgo biloba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</si>
  <si>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은행나무</t>
    <phoneticPr fontId="2" type="noConversion"/>
  </si>
  <si>
    <t>재배식물</t>
  </si>
  <si>
    <t>N</t>
  </si>
  <si>
    <t>    Cupressales</t>
    <phoneticPr fontId="2" type="noConversion"/>
  </si>
  <si>
    <t>    측백나무目</t>
    <phoneticPr fontId="2" type="noConversion"/>
  </si>
  <si>
    <t>     Cupressaceae</t>
  </si>
  <si>
    <t xml:space="preserve">     측백나무科 </t>
  </si>
  <si>
    <t>      Metasequoia</t>
    <phoneticPr fontId="2" type="noConversion"/>
  </si>
  <si>
    <t xml:space="preserve">       메타세쿼이아屬</t>
    <phoneticPr fontId="2" type="noConversion"/>
  </si>
  <si>
    <r>
      <t xml:space="preserve">Metasequoia glyptostroboides </t>
    </r>
    <r>
      <rPr>
        <sz val="9"/>
        <rFont val="맑은 고딕"/>
        <family val="3"/>
        <charset val="129"/>
        <scheme val="minor"/>
      </rPr>
      <t>Hu &amp; W.C.Cheng</t>
    </r>
    <phoneticPr fontId="2" type="noConversion"/>
  </si>
  <si>
    <t>메타세쿼이아</t>
    <phoneticPr fontId="2" type="noConversion"/>
  </si>
  <si>
    <t>메타세콰이아, 수삼나무</t>
  </si>
  <si>
    <t>    Pinales</t>
    <phoneticPr fontId="2" type="noConversion"/>
  </si>
  <si>
    <t>    소나무目</t>
    <phoneticPr fontId="2" type="noConversion"/>
  </si>
  <si>
    <t>     Pinaceae</t>
    <phoneticPr fontId="2" type="noConversion"/>
  </si>
  <si>
    <t>     소나무科</t>
  </si>
  <si>
    <t>      Pinus</t>
    <phoneticPr fontId="2" type="noConversion"/>
  </si>
  <si>
    <t xml:space="preserve">       소나무屬</t>
    <phoneticPr fontId="2" type="noConversion"/>
  </si>
  <si>
    <r>
      <t xml:space="preserve">Pinus densiflora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</si>
  <si>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소나무</t>
  </si>
  <si>
    <t>솔나무, 여송, 육송, 적송</t>
  </si>
  <si>
    <r>
      <t xml:space="preserve">Pinus koraiensis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</si>
  <si>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잣나무</t>
  </si>
  <si>
    <t>홍송</t>
  </si>
  <si>
    <r>
      <t xml:space="preserve">Pinus rigida </t>
    </r>
    <r>
      <rPr>
        <sz val="9"/>
        <rFont val="맑은 고딕"/>
        <family val="3"/>
        <charset val="129"/>
        <scheme val="minor"/>
      </rPr>
      <t>Mill.</t>
    </r>
    <phoneticPr fontId="2" type="noConversion"/>
  </si>
  <si>
    <t>리기다소나무</t>
    <phoneticPr fontId="2" type="noConversion"/>
  </si>
  <si>
    <t>Y</t>
  </si>
  <si>
    <t>삼엽송, 세잎소나무</t>
  </si>
  <si>
    <r>
      <t xml:space="preserve">Pinus thunbergii </t>
    </r>
    <r>
      <rPr>
        <sz val="9"/>
        <rFont val="맑은 고딕"/>
        <family val="3"/>
        <charset val="129"/>
        <scheme val="minor"/>
      </rPr>
      <t>Parl.</t>
    </r>
    <phoneticPr fontId="2" type="noConversion"/>
  </si>
  <si>
    <t>곰솔</t>
  </si>
  <si>
    <t>가지해송, 곰반송, 왕솔, 해송</t>
  </si>
  <si>
    <t>나자식물 소계</t>
    <phoneticPr fontId="2" type="noConversion"/>
  </si>
  <si>
    <t>나자식물</t>
    <phoneticPr fontId="2" type="noConversion"/>
  </si>
  <si>
    <t> Angiospermae</t>
  </si>
  <si>
    <t>피자식물門</t>
  </si>
  <si>
    <t>  Monocotyledoneae</t>
  </si>
  <si>
    <t>  단자엽식물綱</t>
  </si>
  <si>
    <t>    Pandanales</t>
    <phoneticPr fontId="2" type="noConversion"/>
  </si>
  <si>
    <t>    부들目</t>
  </si>
  <si>
    <t>     Typhaceae</t>
    <phoneticPr fontId="2" type="noConversion"/>
  </si>
  <si>
    <t xml:space="preserve">     부들科 </t>
  </si>
  <si>
    <t>      Typha</t>
    <phoneticPr fontId="2" type="noConversion"/>
  </si>
  <si>
    <t xml:space="preserve">       부들屬</t>
    <phoneticPr fontId="2" type="noConversion"/>
  </si>
  <si>
    <r>
      <t xml:space="preserve">Typha angustifolia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</si>
  <si>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애기부들</t>
  </si>
  <si>
    <t>좀부들</t>
  </si>
  <si>
    <r>
      <t>Typha orientalis</t>
    </r>
    <r>
      <rPr>
        <sz val="9"/>
        <rFont val="맑은 고딕"/>
        <family val="3"/>
        <charset val="129"/>
        <scheme val="minor"/>
      </rPr>
      <t xml:space="preserve"> C.Presl</t>
    </r>
    <phoneticPr fontId="2" type="noConversion"/>
  </si>
  <si>
    <t>부들</t>
  </si>
  <si>
    <t>    Alismatales</t>
    <phoneticPr fontId="2" type="noConversion"/>
  </si>
  <si>
    <t>    택사目</t>
    <phoneticPr fontId="2" type="noConversion"/>
  </si>
  <si>
    <t>     Potamogetonaceae</t>
    <phoneticPr fontId="2" type="noConversion"/>
  </si>
  <si>
    <t xml:space="preserve">     가래科 </t>
    <phoneticPr fontId="2" type="noConversion"/>
  </si>
  <si>
    <t xml:space="preserve">      Potamogeton </t>
    <phoneticPr fontId="2" type="noConversion"/>
  </si>
  <si>
    <t xml:space="preserve">       가래屬</t>
    <phoneticPr fontId="2" type="noConversion"/>
  </si>
  <si>
    <r>
      <t xml:space="preserve">Potamogeton crispus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</si>
  <si>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말즘</t>
  </si>
  <si>
    <t>     Alismataceae</t>
    <phoneticPr fontId="2" type="noConversion"/>
  </si>
  <si>
    <t xml:space="preserve">     택사科 </t>
  </si>
  <si>
    <t>      Sagittaria</t>
    <phoneticPr fontId="2" type="noConversion"/>
  </si>
  <si>
    <t xml:space="preserve">       벗풀屬</t>
    <phoneticPr fontId="2" type="noConversion"/>
  </si>
  <si>
    <r>
      <t xml:space="preserve">Sagittaria pygmaea </t>
    </r>
    <r>
      <rPr>
        <sz val="9"/>
        <rFont val="맑은 고딕"/>
        <family val="3"/>
        <charset val="129"/>
        <scheme val="minor"/>
      </rPr>
      <t>Miq.</t>
    </r>
    <phoneticPr fontId="2" type="noConversion"/>
  </si>
  <si>
    <t>올미</t>
  </si>
  <si>
    <t>    Graminales</t>
    <phoneticPr fontId="2" type="noConversion"/>
  </si>
  <si>
    <t>    벼目</t>
  </si>
  <si>
    <t>     Poaceae</t>
    <phoneticPr fontId="2" type="noConversion"/>
  </si>
  <si>
    <t>     벼科</t>
  </si>
  <si>
    <t>      Alopecurus</t>
    <phoneticPr fontId="2" type="noConversion"/>
  </si>
  <si>
    <t xml:space="preserve">       뚝새풀屬</t>
    <phoneticPr fontId="2" type="noConversion"/>
  </si>
  <si>
    <r>
      <t xml:space="preserve">Alopecurus aequalis </t>
    </r>
    <r>
      <rPr>
        <sz val="9"/>
        <rFont val="맑은 고딕"/>
        <family val="3"/>
        <charset val="129"/>
        <scheme val="minor"/>
      </rPr>
      <t>Sobol.</t>
    </r>
    <phoneticPr fontId="2" type="noConversion"/>
  </si>
  <si>
    <t>뚝새풀</t>
  </si>
  <si>
    <t>개풀, 독개풀, 독새, 독새기, 독새풀, 둑새풀, 산독새풀</t>
  </si>
  <si>
    <t>      Andropogon</t>
    <phoneticPr fontId="2" type="noConversion"/>
  </si>
  <si>
    <t xml:space="preserve">       나도솔새屬</t>
    <phoneticPr fontId="2" type="noConversion"/>
  </si>
  <si>
    <r>
      <t xml:space="preserve">Andropogon virginicus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</si>
  <si>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나도솔새</t>
  </si>
  <si>
    <t>외래식물</t>
  </si>
  <si>
    <t>귀화식물</t>
  </si>
  <si>
    <t>생태계위해미판정</t>
  </si>
  <si>
    <t>      Arundinaria</t>
    <phoneticPr fontId="2" type="noConversion"/>
  </si>
  <si>
    <t xml:space="preserve">       해장죽屬</t>
    <phoneticPr fontId="2" type="noConversion"/>
  </si>
  <si>
    <r>
      <t>Arundinella hirta</t>
    </r>
    <r>
      <rPr>
        <sz val="9"/>
        <rFont val="맑은 고딕"/>
        <family val="3"/>
        <charset val="129"/>
        <scheme val="minor"/>
      </rPr>
      <t xml:space="preserve"> (Thunb.) Tanaka var.</t>
    </r>
    <r>
      <rPr>
        <i/>
        <sz val="9"/>
        <rFont val="맑은 고딕"/>
        <family val="3"/>
        <charset val="129"/>
        <scheme val="minor"/>
      </rPr>
      <t xml:space="preserve"> ciliata</t>
    </r>
    <r>
      <rPr>
        <sz val="9"/>
        <rFont val="맑은 고딕"/>
        <family val="3"/>
        <charset val="129"/>
        <scheme val="minor"/>
      </rPr>
      <t xml:space="preserve"> (Thunb.) Koidz.</t>
    </r>
    <phoneticPr fontId="2" type="noConversion"/>
  </si>
  <si>
    <t>새</t>
  </si>
  <si>
    <t>애기새, 야고초</t>
  </si>
  <si>
    <t>      Avena</t>
    <phoneticPr fontId="2" type="noConversion"/>
  </si>
  <si>
    <t xml:space="preserve">       귀리屬</t>
    <phoneticPr fontId="2" type="noConversion"/>
  </si>
  <si>
    <r>
      <t xml:space="preserve">Avena fatua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</si>
  <si>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메귀리</t>
  </si>
  <si>
    <t>귀보리</t>
  </si>
  <si>
    <t>      Beckmannia</t>
    <phoneticPr fontId="2" type="noConversion"/>
  </si>
  <si>
    <t xml:space="preserve">       개피屬</t>
    <phoneticPr fontId="2" type="noConversion"/>
  </si>
  <si>
    <r>
      <t>Beckmannia syzigachne (</t>
    </r>
    <r>
      <rPr>
        <sz val="9"/>
        <rFont val="맑은 고딕"/>
        <family val="3"/>
        <charset val="129"/>
        <scheme val="minor"/>
      </rPr>
      <t>Steud.) Fernald</t>
    </r>
    <phoneticPr fontId="2" type="noConversion"/>
  </si>
  <si>
    <t>개피</t>
  </si>
  <si>
    <t>늪피, 물피</t>
  </si>
  <si>
    <t>      Bromus</t>
    <phoneticPr fontId="2" type="noConversion"/>
  </si>
  <si>
    <t xml:space="preserve">       참새귀리屬</t>
    <phoneticPr fontId="2" type="noConversion"/>
  </si>
  <si>
    <r>
      <t xml:space="preserve">Bromus catharticus </t>
    </r>
    <r>
      <rPr>
        <sz val="9"/>
        <rFont val="맑은 고딕"/>
        <family val="3"/>
        <charset val="129"/>
        <scheme val="minor"/>
      </rPr>
      <t>Vahl</t>
    </r>
    <phoneticPr fontId="2" type="noConversion"/>
  </si>
  <si>
    <t>큰이삭풀</t>
  </si>
  <si>
    <t>개보리</t>
  </si>
  <si>
    <t>생태계무해</t>
  </si>
  <si>
    <r>
      <t xml:space="preserve">Bromus japonicus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</si>
  <si>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참새귀리</t>
  </si>
  <si>
    <r>
      <t xml:space="preserve">Bromus tectorum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</si>
  <si>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털빕새귀리</t>
  </si>
  <si>
    <t>말귀리</t>
  </si>
  <si>
    <t>      Calamagrostis</t>
    <phoneticPr fontId="2" type="noConversion"/>
  </si>
  <si>
    <t xml:space="preserve">       들새풀屬</t>
    <phoneticPr fontId="2" type="noConversion"/>
  </si>
  <si>
    <r>
      <t>Calamagrostis arundinacea</t>
    </r>
    <r>
      <rPr>
        <sz val="9"/>
        <rFont val="맑은 고딕"/>
        <family val="3"/>
        <charset val="129"/>
        <scheme val="minor"/>
      </rPr>
      <t xml:space="preserve"> (L.) Roth</t>
    </r>
    <phoneticPr fontId="2" type="noConversion"/>
  </si>
  <si>
    <t>실새풀</t>
  </si>
  <si>
    <t>다람쥐꼬리새풀, 메뛰기피, 새풀, 자주메뛰기피</t>
  </si>
  <si>
    <t>      Cleistogenes</t>
    <phoneticPr fontId="2" type="noConversion"/>
  </si>
  <si>
    <t xml:space="preserve">       대새풀屬</t>
    <phoneticPr fontId="2" type="noConversion"/>
  </si>
  <si>
    <r>
      <t xml:space="preserve">Cleistogenes hackelii </t>
    </r>
    <r>
      <rPr>
        <sz val="9"/>
        <rFont val="맑은 고딕"/>
        <family val="3"/>
        <charset val="129"/>
        <scheme val="minor"/>
      </rPr>
      <t>(Honda) Honda</t>
    </r>
    <phoneticPr fontId="2" type="noConversion"/>
  </si>
  <si>
    <t>대새풀</t>
  </si>
  <si>
    <t>두루미피</t>
  </si>
  <si>
    <t>     Cymbopogon</t>
    <phoneticPr fontId="2" type="noConversion"/>
  </si>
  <si>
    <t xml:space="preserve">       개솔새屬</t>
    <phoneticPr fontId="2" type="noConversion"/>
  </si>
  <si>
    <r>
      <t xml:space="preserve">Cymbopogon goeringii </t>
    </r>
    <r>
      <rPr>
        <sz val="9"/>
        <rFont val="맑은 고딕"/>
        <family val="3"/>
        <charset val="129"/>
        <scheme val="minor"/>
      </rPr>
      <t>(Steud.) A.Camus</t>
    </r>
    <phoneticPr fontId="2" type="noConversion"/>
  </si>
  <si>
    <t>개솔새</t>
    <phoneticPr fontId="5" type="noConversion"/>
  </si>
  <si>
    <t>향솔새</t>
  </si>
  <si>
    <t>      Cynodon</t>
    <phoneticPr fontId="2" type="noConversion"/>
  </si>
  <si>
    <t xml:space="preserve">       우산잔디屬</t>
    <phoneticPr fontId="2" type="noConversion"/>
  </si>
  <si>
    <r>
      <t xml:space="preserve">Cynodon dactylon </t>
    </r>
    <r>
      <rPr>
        <sz val="9"/>
        <rFont val="맑은 고딕"/>
        <family val="3"/>
        <charset val="129"/>
        <scheme val="minor"/>
      </rPr>
      <t>(L.) Pers.</t>
    </r>
    <phoneticPr fontId="2" type="noConversion"/>
  </si>
  <si>
    <t>우산잔디</t>
  </si>
  <si>
    <t>우산대바랭이, 우산대잔듸, 우산대잔디</t>
  </si>
  <si>
    <t>      Dactylis</t>
    <phoneticPr fontId="2" type="noConversion"/>
  </si>
  <si>
    <t xml:space="preserve">       오리새屬</t>
    <phoneticPr fontId="2" type="noConversion"/>
  </si>
  <si>
    <r>
      <t xml:space="preserve">Dactylis glomerata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</si>
  <si>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오리새</t>
  </si>
  <si>
    <t>부리새, 오오차드그라스</t>
  </si>
  <si>
    <t xml:space="preserve">      Digitaria </t>
    <phoneticPr fontId="2" type="noConversion"/>
  </si>
  <si>
    <t xml:space="preserve">       바랭이屬</t>
    <phoneticPr fontId="2" type="noConversion"/>
  </si>
  <si>
    <r>
      <t xml:space="preserve">Digitaria ciliaris </t>
    </r>
    <r>
      <rPr>
        <sz val="9"/>
        <rFont val="맑은 고딕"/>
        <family val="3"/>
        <charset val="129"/>
        <scheme val="minor"/>
      </rPr>
      <t>(Retz.) Koeler</t>
    </r>
    <phoneticPr fontId="2" type="noConversion"/>
  </si>
  <si>
    <t>바랭이</t>
  </si>
  <si>
    <t>바랑이, 털바랑이</t>
  </si>
  <si>
    <t>      Echinochloa</t>
    <phoneticPr fontId="2" type="noConversion"/>
  </si>
  <si>
    <t xml:space="preserve">       피屬</t>
    <phoneticPr fontId="2" type="noConversion"/>
  </si>
  <si>
    <r>
      <t>Echinochloa esculenta</t>
    </r>
    <r>
      <rPr>
        <sz val="9"/>
        <rFont val="맑은 고딕"/>
        <family val="3"/>
        <charset val="129"/>
        <scheme val="minor"/>
      </rPr>
      <t xml:space="preserve"> (A.Braun) H.Scholz</t>
    </r>
    <phoneticPr fontId="2" type="noConversion"/>
  </si>
  <si>
    <t>피</t>
  </si>
  <si>
    <t>남돌피</t>
  </si>
  <si>
    <t>      Eleusine</t>
    <phoneticPr fontId="2" type="noConversion"/>
  </si>
  <si>
    <t xml:space="preserve">       왕바랭이屬</t>
    <phoneticPr fontId="2" type="noConversion"/>
  </si>
  <si>
    <r>
      <t xml:space="preserve">Eleusine indica </t>
    </r>
    <r>
      <rPr>
        <sz val="9"/>
        <rFont val="맑은 고딕"/>
        <family val="3"/>
        <charset val="129"/>
        <scheme val="minor"/>
      </rPr>
      <t>(L.) Gaertn.</t>
    </r>
    <phoneticPr fontId="2" type="noConversion"/>
  </si>
  <si>
    <t>왕바랭이</t>
  </si>
  <si>
    <t>길잡이풀, 왕바랑이, 왕바래기</t>
  </si>
  <si>
    <t>      Elymus</t>
    <phoneticPr fontId="2" type="noConversion"/>
  </si>
  <si>
    <t xml:space="preserve">       갯보리屬</t>
    <phoneticPr fontId="2" type="noConversion"/>
  </si>
  <si>
    <r>
      <t xml:space="preserve">Elymus ciliaris </t>
    </r>
    <r>
      <rPr>
        <sz val="9"/>
        <rFont val="맑은 고딕"/>
        <family val="3"/>
        <charset val="129"/>
        <scheme val="minor"/>
      </rPr>
      <t>(Trin. ex Bunge) Tzvelev</t>
    </r>
    <phoneticPr fontId="2" type="noConversion"/>
  </si>
  <si>
    <t>속털개밀</t>
  </si>
  <si>
    <t>털개밀</t>
  </si>
  <si>
    <r>
      <t xml:space="preserve">Elymus dahuricus </t>
    </r>
    <r>
      <rPr>
        <sz val="9"/>
        <rFont val="맑은 고딕"/>
        <family val="3"/>
        <charset val="129"/>
        <scheme val="minor"/>
      </rPr>
      <t>Turcz. ex Griseb.</t>
    </r>
    <phoneticPr fontId="2" type="noConversion"/>
  </si>
  <si>
    <t>갯보리</t>
  </si>
  <si>
    <t>애기갯보리, 좀갯보리, 큰갯보리</t>
  </si>
  <si>
    <r>
      <t xml:space="preserve">Elymus tsukushiensis </t>
    </r>
    <r>
      <rPr>
        <sz val="9"/>
        <rFont val="맑은 고딕"/>
        <family val="3"/>
        <charset val="129"/>
        <scheme val="minor"/>
      </rPr>
      <t>Honda var.</t>
    </r>
    <r>
      <rPr>
        <i/>
        <sz val="9"/>
        <rFont val="맑은 고딕"/>
        <family val="3"/>
        <charset val="129"/>
        <scheme val="minor"/>
      </rPr>
      <t xml:space="preserve"> transiens</t>
    </r>
    <r>
      <rPr>
        <sz val="9"/>
        <rFont val="맑은 고딕"/>
        <family val="3"/>
        <charset val="129"/>
        <scheme val="minor"/>
      </rPr>
      <t xml:space="preserve"> (Hack.) K.Osada</t>
    </r>
    <phoneticPr fontId="2" type="noConversion"/>
  </si>
  <si>
    <t>개밀</t>
    <phoneticPr fontId="5" type="noConversion"/>
  </si>
  <si>
    <t>들밀, 수염개밀</t>
  </si>
  <si>
    <t>      Eragrostis</t>
    <phoneticPr fontId="2" type="noConversion"/>
  </si>
  <si>
    <t xml:space="preserve">       그령屬</t>
    <phoneticPr fontId="2" type="noConversion"/>
  </si>
  <si>
    <r>
      <t xml:space="preserve">Eragrostis curvula </t>
    </r>
    <r>
      <rPr>
        <sz val="9"/>
        <rFont val="맑은 고딕"/>
        <family val="3"/>
        <charset val="129"/>
        <scheme val="minor"/>
      </rPr>
      <t>(Schrad.) Nees</t>
    </r>
    <phoneticPr fontId="2" type="noConversion"/>
  </si>
  <si>
    <t>능수참새그령</t>
  </si>
  <si>
    <r>
      <t xml:space="preserve">Eragrostis ferruginea </t>
    </r>
    <r>
      <rPr>
        <sz val="9"/>
        <rFont val="맑은 고딕"/>
        <family val="3"/>
        <charset val="129"/>
        <scheme val="minor"/>
      </rPr>
      <t>(Thunb.) P.Beauv.</t>
    </r>
    <phoneticPr fontId="2" type="noConversion"/>
  </si>
  <si>
    <t>그령</t>
  </si>
  <si>
    <t>꾸부령, 암크렁, 암크령</t>
  </si>
  <si>
    <t>      Festuca</t>
    <phoneticPr fontId="2" type="noConversion"/>
  </si>
  <si>
    <t xml:space="preserve">       김의털屬</t>
    <phoneticPr fontId="2" type="noConversion"/>
  </si>
  <si>
    <r>
      <t xml:space="preserve">Festuca arundinacea </t>
    </r>
    <r>
      <rPr>
        <sz val="9"/>
        <rFont val="맑은 고딕"/>
        <family val="3"/>
        <charset val="129"/>
        <scheme val="minor"/>
      </rPr>
      <t>Schreb.</t>
    </r>
    <phoneticPr fontId="2" type="noConversion"/>
  </si>
  <si>
    <t>큰김의털</t>
  </si>
  <si>
    <t>생태계위해우려</t>
  </si>
  <si>
    <r>
      <t xml:space="preserve">Festuca ovina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</si>
  <si>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김의털</t>
  </si>
  <si>
    <t>산거울</t>
  </si>
  <si>
    <r>
      <t xml:space="preserve">Festuca parvigluma </t>
    </r>
    <r>
      <rPr>
        <sz val="9"/>
        <rFont val="맑은 고딕"/>
        <family val="3"/>
        <charset val="129"/>
        <scheme val="minor"/>
      </rPr>
      <t>Steud.</t>
    </r>
    <phoneticPr fontId="2" type="noConversion"/>
  </si>
  <si>
    <t>김의털아재비</t>
  </si>
  <si>
    <t>쇠묵새</t>
  </si>
  <si>
    <t>      Imperata</t>
    <phoneticPr fontId="2" type="noConversion"/>
  </si>
  <si>
    <t xml:space="preserve">       띠屬</t>
    <phoneticPr fontId="2" type="noConversion"/>
  </si>
  <si>
    <r>
      <t xml:space="preserve">Imperata cylindrica </t>
    </r>
    <r>
      <rPr>
        <sz val="9"/>
        <rFont val="맑은 고딕"/>
        <family val="3"/>
        <charset val="129"/>
        <scheme val="minor"/>
      </rPr>
      <t>(L.) Raeusch.</t>
    </r>
    <phoneticPr fontId="2" type="noConversion"/>
  </si>
  <si>
    <t>띠</t>
  </si>
  <si>
    <t>띄, 삐비, 삘기</t>
  </si>
  <si>
    <t>      Lolium</t>
    <phoneticPr fontId="2" type="noConversion"/>
  </si>
  <si>
    <t xml:space="preserve">       독보리屬</t>
    <phoneticPr fontId="2" type="noConversion"/>
  </si>
  <si>
    <r>
      <t xml:space="preserve">Lolium multiflorum </t>
    </r>
    <r>
      <rPr>
        <sz val="9"/>
        <rFont val="맑은 고딕"/>
        <family val="3"/>
        <charset val="129"/>
        <scheme val="minor"/>
      </rPr>
      <t>Lam.</t>
    </r>
    <phoneticPr fontId="2" type="noConversion"/>
  </si>
  <si>
    <t>쥐보리</t>
  </si>
  <si>
    <r>
      <t xml:space="preserve">Lolium perenne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</si>
  <si>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호밀풀</t>
  </si>
  <si>
    <t>가는보리풀, 독보리, 흑맥풀</t>
  </si>
  <si>
    <t>      Microstegium</t>
    <phoneticPr fontId="2" type="noConversion"/>
  </si>
  <si>
    <t xml:space="preserve">       민바랭이새屬</t>
    <phoneticPr fontId="2" type="noConversion"/>
  </si>
  <si>
    <r>
      <t>Microstegium japonicum</t>
    </r>
    <r>
      <rPr>
        <sz val="9"/>
        <rFont val="맑은 고딕"/>
        <family val="3"/>
        <charset val="129"/>
        <scheme val="minor"/>
      </rPr>
      <t xml:space="preserve"> (Miq.) Koidz.</t>
    </r>
    <phoneticPr fontId="2" type="noConversion"/>
  </si>
  <si>
    <t>민바랭이새</t>
  </si>
  <si>
    <t>대잎바랭이새, 댓잎새, 민바랭이</t>
  </si>
  <si>
    <t>      Miscanthus</t>
    <phoneticPr fontId="2" type="noConversion"/>
  </si>
  <si>
    <t xml:space="preserve">       억새屬</t>
    <phoneticPr fontId="2" type="noConversion"/>
  </si>
  <si>
    <r>
      <t>Miscanthus sacchariflorus (</t>
    </r>
    <r>
      <rPr>
        <sz val="9"/>
        <rFont val="맑은 고딕"/>
        <family val="3"/>
        <charset val="129"/>
        <scheme val="minor"/>
      </rPr>
      <t>Maxim.) Benth. &amp; Hool.f. ex Franch.</t>
    </r>
    <phoneticPr fontId="2" type="noConversion"/>
  </si>
  <si>
    <t>물억새</t>
  </si>
  <si>
    <t>큰물억새, 큰억새</t>
  </si>
  <si>
    <r>
      <t xml:space="preserve">Miscanthus sinensis </t>
    </r>
    <r>
      <rPr>
        <sz val="9"/>
        <rFont val="맑은 고딕"/>
        <family val="3"/>
        <charset val="129"/>
        <scheme val="minor"/>
      </rPr>
      <t>Andersson</t>
    </r>
    <phoneticPr fontId="2" type="noConversion"/>
  </si>
  <si>
    <t>참억새</t>
  </si>
  <si>
    <t>억새, 자주억새</t>
  </si>
  <si>
    <r>
      <t xml:space="preserve">Miscanthus sinensis </t>
    </r>
    <r>
      <rPr>
        <sz val="9"/>
        <rFont val="맑은 고딕"/>
        <family val="3"/>
        <charset val="129"/>
        <scheme val="minor"/>
      </rPr>
      <t xml:space="preserve">Andersson var. </t>
    </r>
    <r>
      <rPr>
        <i/>
        <sz val="9"/>
        <rFont val="맑은 고딕"/>
        <family val="3"/>
        <charset val="129"/>
        <scheme val="minor"/>
      </rPr>
      <t>purpurascens</t>
    </r>
    <r>
      <rPr>
        <sz val="9"/>
        <rFont val="맑은 고딕"/>
        <family val="3"/>
        <charset val="129"/>
        <scheme val="minor"/>
      </rPr>
      <t xml:space="preserve"> (Andersson) Matsum.</t>
    </r>
    <phoneticPr fontId="2" type="noConversion"/>
  </si>
  <si>
    <t>억새</t>
  </si>
  <si>
    <t>고려억새, 참억새, 참진억새, 흑산억새</t>
  </si>
  <si>
    <t>      Oplismenus</t>
    <phoneticPr fontId="2" type="noConversion"/>
  </si>
  <si>
    <t xml:space="preserve">       주름조개풀屬</t>
    <phoneticPr fontId="2" type="noConversion"/>
  </si>
  <si>
    <r>
      <t xml:space="preserve">Oplismenus undulatifolius </t>
    </r>
    <r>
      <rPr>
        <sz val="9"/>
        <rFont val="맑은 고딕"/>
        <family val="3"/>
        <charset val="129"/>
        <scheme val="minor"/>
      </rPr>
      <t>(Ard.) P.Beauv.</t>
    </r>
    <phoneticPr fontId="2" type="noConversion"/>
  </si>
  <si>
    <t>주름조개풀</t>
  </si>
  <si>
    <t>명들내, 털주름풀</t>
  </si>
  <si>
    <t>      Panicum</t>
    <phoneticPr fontId="2" type="noConversion"/>
  </si>
  <si>
    <t xml:space="preserve">       기장屬</t>
    <phoneticPr fontId="2" type="noConversion"/>
  </si>
  <si>
    <r>
      <t xml:space="preserve">Panicum bisulcatum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</si>
  <si>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개기장</t>
  </si>
  <si>
    <t>돌기장</t>
  </si>
  <si>
    <t>      Phalaris</t>
    <phoneticPr fontId="2" type="noConversion"/>
  </si>
  <si>
    <t xml:space="preserve">       갈풀屬</t>
    <phoneticPr fontId="2" type="noConversion"/>
  </si>
  <si>
    <r>
      <t xml:space="preserve">Phalaris arundinacea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</si>
  <si>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갈풀</t>
  </si>
  <si>
    <t>달</t>
  </si>
  <si>
    <t>      Phragmites</t>
    <phoneticPr fontId="2" type="noConversion"/>
  </si>
  <si>
    <t xml:space="preserve">       갈대屬</t>
    <phoneticPr fontId="2" type="noConversion"/>
  </si>
  <si>
    <r>
      <t xml:space="preserve">Phragmites australis </t>
    </r>
    <r>
      <rPr>
        <sz val="9"/>
        <rFont val="맑은 고딕"/>
        <family val="3"/>
        <charset val="129"/>
        <scheme val="minor"/>
      </rPr>
      <t>(Cav.) Trin. ex Steud.</t>
    </r>
    <phoneticPr fontId="2" type="noConversion"/>
  </si>
  <si>
    <t>갈대</t>
  </si>
  <si>
    <t>갈, 갈때, 달, 북달</t>
  </si>
  <si>
    <r>
      <t xml:space="preserve">Phragmites japonicus </t>
    </r>
    <r>
      <rPr>
        <sz val="9"/>
        <rFont val="맑은 고딕"/>
        <family val="3"/>
        <charset val="129"/>
        <scheme val="minor"/>
      </rPr>
      <t>Steud.</t>
    </r>
    <phoneticPr fontId="2" type="noConversion"/>
  </si>
  <si>
    <t>달뿌리풀</t>
  </si>
  <si>
    <t>달, 달뿌리갈, 덩굴달</t>
  </si>
  <si>
    <t>      Poa</t>
    <phoneticPr fontId="2" type="noConversion"/>
  </si>
  <si>
    <t xml:space="preserve">       포아풀屬</t>
    <phoneticPr fontId="2" type="noConversion"/>
  </si>
  <si>
    <r>
      <t xml:space="preserve">Poa acroleuca </t>
    </r>
    <r>
      <rPr>
        <sz val="9"/>
        <rFont val="맑은 고딕"/>
        <family val="3"/>
        <charset val="129"/>
        <scheme val="minor"/>
      </rPr>
      <t>Steud.</t>
    </r>
    <phoneticPr fontId="2" type="noConversion"/>
  </si>
  <si>
    <t>실포아풀</t>
  </si>
  <si>
    <t>꾸레미풀, 실꿰미풀</t>
  </si>
  <si>
    <r>
      <t xml:space="preserve">Poa annua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</si>
  <si>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새포아풀</t>
  </si>
  <si>
    <t>개꾸렘이풀, 새꿰미풀</t>
  </si>
  <si>
    <r>
      <t xml:space="preserve">Poa hisauchii </t>
    </r>
    <r>
      <rPr>
        <sz val="9"/>
        <rFont val="맑은 고딕"/>
        <family val="3"/>
        <charset val="129"/>
        <scheme val="minor"/>
      </rPr>
      <t>Honda</t>
    </r>
    <phoneticPr fontId="2" type="noConversion"/>
  </si>
  <si>
    <t>구내풀</t>
  </si>
  <si>
    <t>히사우지풀, 꾸렘이풀, 도랑꿰미풀, 히사우찌포아풀</t>
    <phoneticPr fontId="2" type="noConversion"/>
  </si>
  <si>
    <r>
      <t>Poa pratensis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</si>
  <si>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왕포아풀</t>
  </si>
  <si>
    <t>드럼꾸레미풀, 드럼꾸렘이풀, 왕꿰미풀</t>
  </si>
  <si>
    <r>
      <t xml:space="preserve">Poa sphondylodes </t>
    </r>
    <r>
      <rPr>
        <sz val="9"/>
        <rFont val="맑은 고딕"/>
        <family val="3"/>
        <charset val="129"/>
        <scheme val="minor"/>
      </rPr>
      <t>Trin.</t>
    </r>
    <phoneticPr fontId="2" type="noConversion"/>
  </si>
  <si>
    <t>포아풀</t>
  </si>
  <si>
    <t>꿰미풀, 선꾸렘이풀, 쇠꾸렘이풀, 숲꾸렘이풀, 키다리포아풀</t>
  </si>
  <si>
    <t>      Polypogon</t>
    <phoneticPr fontId="2" type="noConversion"/>
  </si>
  <si>
    <t xml:space="preserve">       쇠돌피屬</t>
    <phoneticPr fontId="2" type="noConversion"/>
  </si>
  <si>
    <r>
      <t xml:space="preserve">Polypogon fugax </t>
    </r>
    <r>
      <rPr>
        <sz val="9"/>
        <rFont val="맑은 고딕"/>
        <family val="3"/>
        <charset val="129"/>
        <scheme val="minor"/>
      </rPr>
      <t>Nees ex Steud.</t>
    </r>
    <phoneticPr fontId="2" type="noConversion"/>
  </si>
  <si>
    <t>쇠돌피</t>
  </si>
  <si>
    <t>울릉쇠돌피, 피아재비</t>
  </si>
  <si>
    <t>      Sasa</t>
    <phoneticPr fontId="2" type="noConversion"/>
  </si>
  <si>
    <t xml:space="preserve">       조릿대屬</t>
    <phoneticPr fontId="2" type="noConversion"/>
  </si>
  <si>
    <r>
      <t xml:space="preserve">Sasa coreana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</si>
  <si>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신이대</t>
    <phoneticPr fontId="5" type="noConversion"/>
  </si>
  <si>
    <t>특산식물</t>
  </si>
  <si>
    <t>고려조릿대</t>
    <phoneticPr fontId="2" type="noConversion"/>
  </si>
  <si>
    <t xml:space="preserve">      Setaria </t>
    <phoneticPr fontId="2" type="noConversion"/>
  </si>
  <si>
    <t xml:space="preserve">       강아지풀屬</t>
    <phoneticPr fontId="2" type="noConversion"/>
  </si>
  <si>
    <r>
      <t xml:space="preserve">Setaria faberi </t>
    </r>
    <r>
      <rPr>
        <sz val="9"/>
        <rFont val="맑은 고딕"/>
        <family val="3"/>
        <charset val="129"/>
        <scheme val="minor"/>
      </rPr>
      <t>R.A.W.Herrm.</t>
    </r>
    <phoneticPr fontId="2" type="noConversion"/>
  </si>
  <si>
    <t>가을강아지풀</t>
  </si>
  <si>
    <r>
      <t xml:space="preserve">Setaria pumila </t>
    </r>
    <r>
      <rPr>
        <sz val="9"/>
        <rFont val="맑은 고딕"/>
        <family val="3"/>
        <charset val="129"/>
        <scheme val="minor"/>
      </rPr>
      <t>(Poir.) Roem. &amp; Schult.</t>
    </r>
    <phoneticPr fontId="2" type="noConversion"/>
  </si>
  <si>
    <t>금강아지풀</t>
  </si>
  <si>
    <t>금가라지풀</t>
  </si>
  <si>
    <r>
      <t>Setaria viridis</t>
    </r>
    <r>
      <rPr>
        <sz val="9"/>
        <rFont val="맑은 고딕"/>
        <family val="3"/>
        <charset val="129"/>
        <scheme val="minor"/>
      </rPr>
      <t xml:space="preserve"> (L.) P.Beauv.</t>
    </r>
    <phoneticPr fontId="2" type="noConversion"/>
  </si>
  <si>
    <t>강아지풀</t>
  </si>
  <si>
    <t>개꼬리풀, 자주강아지풀, 제주개피</t>
  </si>
  <si>
    <r>
      <t xml:space="preserve">Setaria viridis </t>
    </r>
    <r>
      <rPr>
        <sz val="9"/>
        <rFont val="맑은 고딕"/>
        <family val="3"/>
        <charset val="129"/>
        <scheme val="minor"/>
      </rPr>
      <t>(L.) P.Beauv. subsp</t>
    </r>
    <r>
      <rPr>
        <i/>
        <sz val="9"/>
        <rFont val="맑은 고딕"/>
        <family val="3"/>
        <charset val="129"/>
        <scheme val="minor"/>
      </rPr>
      <t>. pycnocoma</t>
    </r>
    <r>
      <rPr>
        <sz val="9"/>
        <rFont val="맑은 고딕"/>
        <family val="3"/>
        <charset val="129"/>
        <scheme val="minor"/>
      </rPr>
      <t xml:space="preserve"> (Steud.) Tzvelev</t>
    </r>
    <phoneticPr fontId="2" type="noConversion"/>
  </si>
  <si>
    <t>수강아지풀</t>
  </si>
  <si>
    <t>     Sibirotrisetum</t>
    <phoneticPr fontId="2" type="noConversion"/>
  </si>
  <si>
    <t xml:space="preserve">       잠자리피屬</t>
    <phoneticPr fontId="2" type="noConversion"/>
  </si>
  <si>
    <r>
      <t xml:space="preserve">Sibirotrisetum bifidum </t>
    </r>
    <r>
      <rPr>
        <sz val="9"/>
        <rFont val="맑은 고딕"/>
        <family val="3"/>
        <charset val="129"/>
        <scheme val="minor"/>
      </rPr>
      <t>(Thunb.) Barberá</t>
    </r>
    <phoneticPr fontId="2" type="noConversion"/>
  </si>
  <si>
    <t>잠자리피</t>
    <phoneticPr fontId="5" type="noConversion"/>
  </si>
  <si>
    <t>섬잠자리피, 제주잠자리피</t>
  </si>
  <si>
    <t>      Spodipogon</t>
    <phoneticPr fontId="2" type="noConversion"/>
  </si>
  <si>
    <t xml:space="preserve">       기름새屬</t>
    <phoneticPr fontId="2" type="noConversion"/>
  </si>
  <si>
    <r>
      <t xml:space="preserve">Spodiopogon sibiricus </t>
    </r>
    <r>
      <rPr>
        <sz val="9"/>
        <rFont val="맑은 고딕"/>
        <family val="3"/>
        <charset val="129"/>
        <scheme val="minor"/>
      </rPr>
      <t>Trin.</t>
    </r>
    <phoneticPr fontId="2" type="noConversion"/>
  </si>
  <si>
    <t>큰기름새</t>
  </si>
  <si>
    <t>아들매기, 이들메기</t>
  </si>
  <si>
    <t>      Sporobolus</t>
    <phoneticPr fontId="2" type="noConversion"/>
  </si>
  <si>
    <t xml:space="preserve">       쥐꼬리새풀屬</t>
    <phoneticPr fontId="2" type="noConversion"/>
  </si>
  <si>
    <r>
      <t xml:space="preserve">Sporobolus fertilis </t>
    </r>
    <r>
      <rPr>
        <sz val="9"/>
        <rFont val="맑은 고딕"/>
        <family val="3"/>
        <charset val="129"/>
        <scheme val="minor"/>
      </rPr>
      <t>(Steud.) Clayton</t>
    </r>
    <phoneticPr fontId="2" type="noConversion"/>
  </si>
  <si>
    <t>쥐꼬리새풀</t>
  </si>
  <si>
    <t>꼬리새, 쥐꼬리새, 쥐꼬리풀, 회초리풀</t>
  </si>
  <si>
    <t>      Themeda</t>
    <phoneticPr fontId="2" type="noConversion"/>
  </si>
  <si>
    <t xml:space="preserve">       솔새屬</t>
    <phoneticPr fontId="2" type="noConversion"/>
  </si>
  <si>
    <r>
      <t xml:space="preserve">Themeda triandra </t>
    </r>
    <r>
      <rPr>
        <sz val="9"/>
        <rFont val="맑은 고딕"/>
        <family val="3"/>
        <charset val="129"/>
        <scheme val="minor"/>
      </rPr>
      <t>Forssk.</t>
    </r>
    <phoneticPr fontId="2" type="noConversion"/>
  </si>
  <si>
    <t>솔새</t>
  </si>
  <si>
    <t>솔줄, 솔풀</t>
  </si>
  <si>
    <t>      Triticum</t>
    <phoneticPr fontId="2" type="noConversion"/>
  </si>
  <si>
    <t xml:space="preserve">       밀屬</t>
    <phoneticPr fontId="2" type="noConversion"/>
  </si>
  <si>
    <r>
      <t xml:space="preserve">Triticum aestivum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</si>
  <si>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밀</t>
  </si>
  <si>
    <t>     Vulpia</t>
    <phoneticPr fontId="2" type="noConversion"/>
  </si>
  <si>
    <t xml:space="preserve">       들묵새아재비屬</t>
    <phoneticPr fontId="2" type="noConversion"/>
  </si>
  <si>
    <r>
      <t xml:space="preserve">Vulpia myuros </t>
    </r>
    <r>
      <rPr>
        <sz val="9"/>
        <rFont val="맑은 고딕"/>
        <family val="3"/>
        <charset val="129"/>
        <scheme val="minor"/>
      </rPr>
      <t>(L.) C.C.Gmel.</t>
    </r>
    <phoneticPr fontId="2" type="noConversion"/>
  </si>
  <si>
    <t>들묵새</t>
    <phoneticPr fontId="5" type="noConversion"/>
  </si>
  <si>
    <t>구주김의털, 꼬리새</t>
  </si>
  <si>
    <t>      Zizania</t>
    <phoneticPr fontId="2" type="noConversion"/>
  </si>
  <si>
    <t xml:space="preserve">       줄 屬</t>
    <phoneticPr fontId="2" type="noConversion"/>
  </si>
  <si>
    <r>
      <t>Zizania latifolia</t>
    </r>
    <r>
      <rPr>
        <sz val="9"/>
        <rFont val="맑은 고딕"/>
        <family val="3"/>
        <charset val="129"/>
        <scheme val="minor"/>
      </rPr>
      <t xml:space="preserve"> (Griseb.) Turcz. ex Stapf</t>
    </r>
    <phoneticPr fontId="2" type="noConversion"/>
  </si>
  <si>
    <t>줄</t>
  </si>
  <si>
    <t>줄풀</t>
  </si>
  <si>
    <t>      Zoysia</t>
    <phoneticPr fontId="2" type="noConversion"/>
  </si>
  <si>
    <t xml:space="preserve">       잔디屬</t>
    <phoneticPr fontId="2" type="noConversion"/>
  </si>
  <si>
    <r>
      <t xml:space="preserve">Zoysia japonica </t>
    </r>
    <r>
      <rPr>
        <sz val="9"/>
        <rFont val="맑은 고딕"/>
        <family val="3"/>
        <charset val="129"/>
        <scheme val="minor"/>
      </rPr>
      <t>Steud.</t>
    </r>
    <phoneticPr fontId="2" type="noConversion"/>
  </si>
  <si>
    <t>잔디</t>
  </si>
  <si>
    <t>들잔디, 푸른잔디</t>
  </si>
  <si>
    <r>
      <t xml:space="preserve">Zoysia sinica </t>
    </r>
    <r>
      <rPr>
        <sz val="9"/>
        <rFont val="맑은 고딕"/>
        <family val="3"/>
        <charset val="129"/>
        <scheme val="minor"/>
      </rPr>
      <t>Hance</t>
    </r>
    <phoneticPr fontId="2" type="noConversion"/>
  </si>
  <si>
    <t>갯잔디</t>
    <phoneticPr fontId="5" type="noConversion"/>
  </si>
  <si>
    <t>개잔디</t>
  </si>
  <si>
    <t>    Cyperales</t>
  </si>
  <si>
    <t>    사초目</t>
  </si>
  <si>
    <t>     Cyperaceae</t>
  </si>
  <si>
    <t xml:space="preserve">     사초科 </t>
  </si>
  <si>
    <t>      Bolboschoenus</t>
    <phoneticPr fontId="2" type="noConversion"/>
  </si>
  <si>
    <t xml:space="preserve">       매자기屬</t>
    <phoneticPr fontId="2" type="noConversion"/>
  </si>
  <si>
    <r>
      <t xml:space="preserve">Bolboschoenus fluviatilis </t>
    </r>
    <r>
      <rPr>
        <sz val="9"/>
        <rFont val="맑은 고딕"/>
        <family val="3"/>
        <charset val="129"/>
        <scheme val="minor"/>
      </rPr>
      <t>(Torr.) Soják</t>
    </r>
    <phoneticPr fontId="2" type="noConversion"/>
  </si>
  <si>
    <t>큰매자기</t>
    <phoneticPr fontId="5" type="noConversion"/>
  </si>
  <si>
    <t>매자기, 매재기</t>
  </si>
  <si>
    <r>
      <t>Bolboschoenus maritimus</t>
    </r>
    <r>
      <rPr>
        <sz val="9"/>
        <rFont val="맑은 고딕"/>
        <family val="3"/>
        <charset val="129"/>
        <scheme val="minor"/>
      </rPr>
      <t xml:space="preserve"> (L.) Palla</t>
    </r>
    <phoneticPr fontId="2" type="noConversion"/>
  </si>
  <si>
    <t>매자기</t>
  </si>
  <si>
    <t>매재기, 좀매자기</t>
  </si>
  <si>
    <r>
      <t>Bolboschoenus planiculmis</t>
    </r>
    <r>
      <rPr>
        <sz val="9"/>
        <rFont val="맑은 고딕"/>
        <family val="3"/>
        <charset val="129"/>
        <scheme val="minor"/>
      </rPr>
      <t xml:space="preserve"> (F.Schmidt) T.V.Egorova</t>
    </r>
    <phoneticPr fontId="2" type="noConversion"/>
  </si>
  <si>
    <t>좀매자기</t>
  </si>
  <si>
    <t>작은매자기, 졸매자기, 새섬매자기</t>
    <phoneticPr fontId="2" type="noConversion"/>
  </si>
  <si>
    <t>      Carex</t>
    <phoneticPr fontId="2" type="noConversion"/>
  </si>
  <si>
    <t xml:space="preserve">       사초屬</t>
    <phoneticPr fontId="2" type="noConversion"/>
  </si>
  <si>
    <r>
      <t xml:space="preserve">Carex benkei </t>
    </r>
    <r>
      <rPr>
        <sz val="9"/>
        <rFont val="맑은 고딕"/>
        <family val="3"/>
        <charset val="129"/>
        <scheme val="minor"/>
      </rPr>
      <t>Tak.Shimizu</t>
    </r>
    <phoneticPr fontId="2" type="noConversion"/>
  </si>
  <si>
    <t>긴화살사초</t>
  </si>
  <si>
    <r>
      <t xml:space="preserve">Carex breviculmis </t>
    </r>
    <r>
      <rPr>
        <sz val="9"/>
        <rFont val="맑은 고딕"/>
        <family val="3"/>
        <charset val="129"/>
        <scheme val="minor"/>
      </rPr>
      <t>R.Br.</t>
    </r>
    <phoneticPr fontId="2" type="noConversion"/>
  </si>
  <si>
    <t>청사초</t>
  </si>
  <si>
    <t>두메사초, 이삼사초, 참사초, 풀사초</t>
  </si>
  <si>
    <r>
      <t xml:space="preserve">Carex ciliato-marginata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</si>
  <si>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털대사초</t>
  </si>
  <si>
    <r>
      <t xml:space="preserve">Carex dimorpholepis </t>
    </r>
    <r>
      <rPr>
        <sz val="9"/>
        <rFont val="맑은 고딕"/>
        <family val="3"/>
        <charset val="129"/>
        <scheme val="minor"/>
      </rPr>
      <t>Steud.</t>
    </r>
    <phoneticPr fontId="2" type="noConversion"/>
  </si>
  <si>
    <t>이삭사초</t>
  </si>
  <si>
    <t>방울사초</t>
  </si>
  <si>
    <r>
      <t xml:space="preserve">Carex gibba </t>
    </r>
    <r>
      <rPr>
        <sz val="9"/>
        <rFont val="맑은 고딕"/>
        <family val="3"/>
        <charset val="129"/>
        <scheme val="minor"/>
      </rPr>
      <t>Wahlenb.</t>
    </r>
    <phoneticPr fontId="2" type="noConversion"/>
  </si>
  <si>
    <t>나도별사초</t>
  </si>
  <si>
    <t>나도벌사초, 쇠메기사초</t>
  </si>
  <si>
    <r>
      <t>Carex humilis</t>
    </r>
    <r>
      <rPr>
        <sz val="9"/>
        <rFont val="맑은 고딕"/>
        <family val="3"/>
        <charset val="129"/>
        <scheme val="minor"/>
      </rPr>
      <t xml:space="preserve"> Leyss. var. </t>
    </r>
    <r>
      <rPr>
        <i/>
        <sz val="9"/>
        <rFont val="맑은 고딕"/>
        <family val="3"/>
        <charset val="129"/>
        <scheme val="minor"/>
      </rPr>
      <t xml:space="preserve">nana </t>
    </r>
    <r>
      <rPr>
        <sz val="9"/>
        <rFont val="맑은 고딕"/>
        <family val="3"/>
        <charset val="129"/>
        <scheme val="minor"/>
      </rPr>
      <t>(H.Lév. &amp; Vaniot) Ohwi</t>
    </r>
    <phoneticPr fontId="2" type="noConversion"/>
  </si>
  <si>
    <t>가는잎그늘사초</t>
  </si>
  <si>
    <t>그늘사초, 김의털, 산거울, 좀그늘사초</t>
  </si>
  <si>
    <r>
      <t xml:space="preserve">Carex lanceolata </t>
    </r>
    <r>
      <rPr>
        <sz val="9"/>
        <rFont val="맑은 고딕"/>
        <family val="3"/>
        <charset val="129"/>
        <scheme val="minor"/>
      </rPr>
      <t>Boott</t>
    </r>
    <phoneticPr fontId="2" type="noConversion"/>
  </si>
  <si>
    <t>그늘사초</t>
  </si>
  <si>
    <t>실사초</t>
  </si>
  <si>
    <r>
      <t xml:space="preserve">Carex neurocarpa </t>
    </r>
    <r>
      <rPr>
        <sz val="9"/>
        <rFont val="맑은 고딕"/>
        <family val="3"/>
        <charset val="129"/>
        <scheme val="minor"/>
      </rPr>
      <t>Maxim.</t>
    </r>
    <phoneticPr fontId="2" type="noConversion"/>
  </si>
  <si>
    <t>괭이사초</t>
  </si>
  <si>
    <t>수염사초, 참보리사초</t>
  </si>
  <si>
    <r>
      <t xml:space="preserve">Carex phacota </t>
    </r>
    <r>
      <rPr>
        <sz val="9"/>
        <rFont val="맑은 고딕"/>
        <family val="3"/>
        <charset val="129"/>
        <scheme val="minor"/>
      </rPr>
      <t>Spreng.</t>
    </r>
    <phoneticPr fontId="2" type="noConversion"/>
  </si>
  <si>
    <t>비늘사초</t>
    <phoneticPr fontId="5" type="noConversion"/>
  </si>
  <si>
    <t>긴꼬리사초, 긴이삭사초, 긴자루사초, 바늘사초, 비늘사초,쥐방울사초</t>
    <phoneticPr fontId="2" type="noConversion"/>
  </si>
  <si>
    <r>
      <t xml:space="preserve">Carex scabrifolia </t>
    </r>
    <r>
      <rPr>
        <sz val="9"/>
        <rFont val="맑은 고딕"/>
        <family val="3"/>
        <charset val="129"/>
        <scheme val="minor"/>
      </rPr>
      <t>Steud.</t>
    </r>
    <phoneticPr fontId="2" type="noConversion"/>
  </si>
  <si>
    <t>천일사초</t>
  </si>
  <si>
    <t>자생식물</t>
    <phoneticPr fontId="2" type="noConversion"/>
  </si>
  <si>
    <t>갯갓사초, 자오락</t>
  </si>
  <si>
    <r>
      <t xml:space="preserve">Carex transversa </t>
    </r>
    <r>
      <rPr>
        <sz val="9"/>
        <rFont val="맑은 고딕"/>
        <family val="3"/>
        <charset val="129"/>
        <scheme val="minor"/>
      </rPr>
      <t>Boott</t>
    </r>
    <phoneticPr fontId="2" type="noConversion"/>
  </si>
  <si>
    <t>화살사초</t>
  </si>
  <si>
    <t>연약사초</t>
  </si>
  <si>
    <r>
      <t xml:space="preserve">Carex ulobasis </t>
    </r>
    <r>
      <rPr>
        <sz val="9"/>
        <rFont val="맑은 고딕"/>
        <family val="3"/>
        <charset val="129"/>
        <scheme val="minor"/>
      </rPr>
      <t>V.I.Krecz.</t>
    </r>
    <phoneticPr fontId="2" type="noConversion"/>
  </si>
  <si>
    <t>산양지사초</t>
  </si>
  <si>
    <t>    Arales</t>
  </si>
  <si>
    <t>    천남성目</t>
  </si>
  <si>
    <t>     Araceae</t>
  </si>
  <si>
    <t xml:space="preserve">     천남성科 </t>
  </si>
  <si>
    <t>      Acorus</t>
    <phoneticPr fontId="2" type="noConversion"/>
  </si>
  <si>
    <t xml:space="preserve">       창포屬</t>
    <phoneticPr fontId="2" type="noConversion"/>
  </si>
  <si>
    <r>
      <t xml:space="preserve">Acorus calamus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</si>
  <si>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창포</t>
  </si>
  <si>
    <t>왕창포, 장포, 향포</t>
  </si>
  <si>
    <t>약관심종 (LC)</t>
  </si>
  <si>
    <t>관심대상(LC)</t>
  </si>
  <si>
    <t>      Pinellia</t>
    <phoneticPr fontId="2" type="noConversion"/>
  </si>
  <si>
    <t xml:space="preserve">       반하屬</t>
    <phoneticPr fontId="2" type="noConversion"/>
  </si>
  <si>
    <r>
      <t xml:space="preserve">Pinellia ternata </t>
    </r>
    <r>
      <rPr>
        <sz val="9"/>
        <rFont val="맑은 고딕"/>
        <family val="3"/>
        <charset val="129"/>
        <scheme val="minor"/>
      </rPr>
      <t>(Thunb.) Breitenb.</t>
    </r>
    <phoneticPr fontId="2" type="noConversion"/>
  </si>
  <si>
    <t>반하</t>
  </si>
  <si>
    <t>까무릇</t>
  </si>
  <si>
    <t>     Lemnaceae</t>
  </si>
  <si>
    <t xml:space="preserve">     개구리밥科 </t>
  </si>
  <si>
    <t>      Spirodela</t>
    <phoneticPr fontId="2" type="noConversion"/>
  </si>
  <si>
    <t xml:space="preserve">       개구리밥屬</t>
    <phoneticPr fontId="2" type="noConversion"/>
  </si>
  <si>
    <r>
      <t xml:space="preserve">Spirodela polyrhiza </t>
    </r>
    <r>
      <rPr>
        <sz val="9"/>
        <rFont val="맑은 고딕"/>
        <family val="3"/>
        <charset val="129"/>
        <scheme val="minor"/>
      </rPr>
      <t>(L.) Schleid.</t>
    </r>
    <phoneticPr fontId="2" type="noConversion"/>
  </si>
  <si>
    <t>개구리밥</t>
  </si>
  <si>
    <t>머구리밥, 부평초, 좀개구리밥, 청개구리밥</t>
  </si>
  <si>
    <t>    Commelinales</t>
  </si>
  <si>
    <t>    닭의장풀目</t>
  </si>
  <si>
    <t>     Commelinaceae</t>
    <phoneticPr fontId="2" type="noConversion"/>
  </si>
  <si>
    <t xml:space="preserve">     닭의장풀科 </t>
  </si>
  <si>
    <t>      Commelina</t>
    <phoneticPr fontId="2" type="noConversion"/>
  </si>
  <si>
    <t xml:space="preserve">       닭의장풀屬</t>
    <phoneticPr fontId="2" type="noConversion"/>
  </si>
  <si>
    <r>
      <t xml:space="preserve">Commelina communis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</si>
  <si>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닭의장풀</t>
  </si>
  <si>
    <t>닭개비, 닭기씻개비, 닭의꼬꼬, 닭의밑씻개, 닭의발씻개</t>
  </si>
  <si>
    <t>    Juncales</t>
  </si>
  <si>
    <t>    골풀目</t>
  </si>
  <si>
    <t>     Juncaceae</t>
  </si>
  <si>
    <t xml:space="preserve">     골풀科 </t>
  </si>
  <si>
    <t>      Juncus</t>
    <phoneticPr fontId="2" type="noConversion"/>
  </si>
  <si>
    <t xml:space="preserve">       골풀屬</t>
    <phoneticPr fontId="2" type="noConversion"/>
  </si>
  <si>
    <r>
      <t>Juncus decipiens</t>
    </r>
    <r>
      <rPr>
        <sz val="9"/>
        <rFont val="맑은 고딕"/>
        <family val="3"/>
        <charset val="129"/>
        <scheme val="minor"/>
      </rPr>
      <t xml:space="preserve"> (Buchenau) Nakai</t>
    </r>
    <phoneticPr fontId="2" type="noConversion"/>
  </si>
  <si>
    <t>골풀</t>
  </si>
  <si>
    <t>등심초</t>
  </si>
  <si>
    <r>
      <t xml:space="preserve">Juncus haenkei </t>
    </r>
    <r>
      <rPr>
        <sz val="9"/>
        <rFont val="맑은 고딕"/>
        <family val="3"/>
        <charset val="129"/>
        <scheme val="minor"/>
      </rPr>
      <t>E.Mey.</t>
    </r>
    <phoneticPr fontId="2" type="noConversion"/>
  </si>
  <si>
    <t>갯골풀</t>
  </si>
  <si>
    <t>갯골</t>
  </si>
  <si>
    <t>      Luzula</t>
    <phoneticPr fontId="2" type="noConversion"/>
  </si>
  <si>
    <t xml:space="preserve">       꿩의밥屬</t>
    <phoneticPr fontId="2" type="noConversion"/>
  </si>
  <si>
    <r>
      <t xml:space="preserve">Luzula capitata </t>
    </r>
    <r>
      <rPr>
        <sz val="9"/>
        <rFont val="맑은 고딕"/>
        <family val="3"/>
        <charset val="129"/>
        <scheme val="minor"/>
      </rPr>
      <t>(Miq. ex Franch. &amp; Sav.) Kom.</t>
    </r>
    <phoneticPr fontId="2" type="noConversion"/>
  </si>
  <si>
    <t>꿩의밥</t>
  </si>
  <si>
    <t>꿩밥, 꿩의밥풀</t>
  </si>
  <si>
    <t>    Liliales</t>
  </si>
  <si>
    <t>    백합目</t>
  </si>
  <si>
    <t>     Liliaceae</t>
    <phoneticPr fontId="2" type="noConversion"/>
  </si>
  <si>
    <r>
      <t>     백합科</t>
    </r>
    <r>
      <rPr>
        <sz val="9"/>
        <color indexed="63"/>
        <rFont val="맑은 고딕"/>
        <family val="3"/>
        <charset val="129"/>
      </rPr>
      <t xml:space="preserve"> </t>
    </r>
  </si>
  <si>
    <t>      Allium</t>
    <phoneticPr fontId="2" type="noConversion"/>
  </si>
  <si>
    <t xml:space="preserve">       부추屬</t>
    <phoneticPr fontId="2" type="noConversion"/>
  </si>
  <si>
    <r>
      <t xml:space="preserve">Allium macrostemon </t>
    </r>
    <r>
      <rPr>
        <sz val="9"/>
        <rFont val="맑은 고딕"/>
        <family val="3"/>
        <charset val="129"/>
        <scheme val="minor"/>
      </rPr>
      <t>Bunge</t>
    </r>
    <phoneticPr fontId="2" type="noConversion"/>
  </si>
  <si>
    <t>산달래</t>
  </si>
  <si>
    <t>달래, 달룽게, 돌달래, 들달래, 원산부추, 큰달래</t>
  </si>
  <si>
    <t xml:space="preserve">      Asparagus </t>
    <phoneticPr fontId="2" type="noConversion"/>
  </si>
  <si>
    <t xml:space="preserve">       비짜루屬</t>
    <phoneticPr fontId="2" type="noConversion"/>
  </si>
  <si>
    <r>
      <t xml:space="preserve">Asparagus cochinchinensis </t>
    </r>
    <r>
      <rPr>
        <sz val="9"/>
        <rFont val="맑은 고딕"/>
        <family val="3"/>
        <charset val="129"/>
        <scheme val="minor"/>
      </rPr>
      <t>(Lour.) Merr.</t>
    </r>
    <phoneticPr fontId="2" type="noConversion"/>
  </si>
  <si>
    <t>천문동</t>
  </si>
  <si>
    <t>부지깽나물, 호라지좃</t>
  </si>
  <si>
    <t>      Barnardia</t>
    <phoneticPr fontId="2" type="noConversion"/>
  </si>
  <si>
    <t xml:space="preserve">       무릇屬</t>
    <phoneticPr fontId="2" type="noConversion"/>
  </si>
  <si>
    <r>
      <t xml:space="preserve">Barnardia japonica </t>
    </r>
    <r>
      <rPr>
        <sz val="9"/>
        <rFont val="맑은 고딕"/>
        <family val="3"/>
        <charset val="129"/>
        <scheme val="minor"/>
      </rPr>
      <t>(Thunb.) Schult.f.</t>
    </r>
    <phoneticPr fontId="2" type="noConversion"/>
  </si>
  <si>
    <t>무릇</t>
    <phoneticPr fontId="5" type="noConversion"/>
  </si>
  <si>
    <t>물구, 물구지, 물굿</t>
  </si>
  <si>
    <t>      Hemerocallis</t>
    <phoneticPr fontId="2" type="noConversion"/>
  </si>
  <si>
    <t xml:space="preserve">       원추리屬</t>
    <phoneticPr fontId="2" type="noConversion"/>
  </si>
  <si>
    <r>
      <t xml:space="preserve">Hemerocallis fulva </t>
    </r>
    <r>
      <rPr>
        <sz val="9"/>
        <rFont val="맑은 고딕"/>
        <family val="3"/>
        <charset val="129"/>
        <scheme val="minor"/>
      </rPr>
      <t>(L.) L. f.</t>
    </r>
    <r>
      <rPr>
        <i/>
        <sz val="9"/>
        <rFont val="맑은 고딕"/>
        <family val="3"/>
        <charset val="129"/>
        <scheme val="minor"/>
      </rPr>
      <t xml:space="preserve"> kwanso </t>
    </r>
    <r>
      <rPr>
        <sz val="9"/>
        <rFont val="맑은 고딕"/>
        <family val="3"/>
        <charset val="129"/>
        <scheme val="minor"/>
      </rPr>
      <t>(Regel) Kitam.</t>
    </r>
    <phoneticPr fontId="2" type="noConversion"/>
  </si>
  <si>
    <t>왕원추리</t>
    <phoneticPr fontId="2" type="noConversion"/>
  </si>
  <si>
    <t>가지원추리, 겹원추리, 수넘너물</t>
  </si>
  <si>
    <t>      Lilium</t>
    <phoneticPr fontId="2" type="noConversion"/>
  </si>
  <si>
    <t xml:space="preserve">       백합屬</t>
    <phoneticPr fontId="2" type="noConversion"/>
  </si>
  <si>
    <r>
      <t xml:space="preserve">Lilium lancifolium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</si>
  <si>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참나리</t>
  </si>
  <si>
    <t>나리, 백합, 알나리</t>
  </si>
  <si>
    <t>      Liriope</t>
    <phoneticPr fontId="2" type="noConversion"/>
  </si>
  <si>
    <t xml:space="preserve">       맥문동屬</t>
    <phoneticPr fontId="2" type="noConversion"/>
  </si>
  <si>
    <r>
      <t xml:space="preserve">Liriope muscari </t>
    </r>
    <r>
      <rPr>
        <sz val="9"/>
        <rFont val="맑은 고딕"/>
        <family val="3"/>
        <charset val="129"/>
        <scheme val="minor"/>
      </rPr>
      <t>(Decne.) L.H.Bailey</t>
    </r>
    <phoneticPr fontId="2" type="noConversion"/>
  </si>
  <si>
    <t>맥문동</t>
  </si>
  <si>
    <t>넓은잎맥문동, 알꽃맥문동</t>
  </si>
  <si>
    <r>
      <t xml:space="preserve">Liriope spicata </t>
    </r>
    <r>
      <rPr>
        <sz val="9"/>
        <rFont val="맑은 고딕"/>
        <family val="3"/>
        <charset val="129"/>
        <scheme val="minor"/>
      </rPr>
      <t>(Thunb.) Lour.</t>
    </r>
    <phoneticPr fontId="2" type="noConversion"/>
  </si>
  <si>
    <t>개맥문동</t>
  </si>
  <si>
    <t>좀맥문동</t>
  </si>
  <si>
    <t>      Polygonatum</t>
    <phoneticPr fontId="2" type="noConversion"/>
  </si>
  <si>
    <t xml:space="preserve">       둥굴레屬</t>
    <phoneticPr fontId="2" type="noConversion"/>
  </si>
  <si>
    <r>
      <t xml:space="preserve">Polygonatum involucratum </t>
    </r>
    <r>
      <rPr>
        <sz val="9"/>
        <rFont val="맑은 고딕"/>
        <family val="3"/>
        <charset val="129"/>
        <scheme val="minor"/>
      </rPr>
      <t>(Franch. &amp; Sav.) Maxim.</t>
    </r>
    <phoneticPr fontId="2" type="noConversion"/>
  </si>
  <si>
    <t>용둥굴레</t>
  </si>
  <si>
    <r>
      <t xml:space="preserve">Polygonatum odoratum </t>
    </r>
    <r>
      <rPr>
        <sz val="9"/>
        <rFont val="맑은 고딕"/>
        <family val="3"/>
        <charset val="129"/>
        <scheme val="minor"/>
      </rPr>
      <t>(Mill.) Druce var.</t>
    </r>
    <r>
      <rPr>
        <i/>
        <sz val="9"/>
        <rFont val="맑은 고딕"/>
        <family val="3"/>
        <charset val="129"/>
        <scheme val="minor"/>
      </rPr>
      <t xml:space="preserve"> pluriflorum </t>
    </r>
    <r>
      <rPr>
        <sz val="9"/>
        <rFont val="맑은 고딕"/>
        <family val="3"/>
        <charset val="129"/>
        <scheme val="minor"/>
      </rPr>
      <t>(Miq.) Ohwi</t>
    </r>
    <phoneticPr fontId="2" type="noConversion"/>
  </si>
  <si>
    <t>둥굴레</t>
  </si>
  <si>
    <t>맥도둥굴레, 애기둥굴레, 제주둥굴레, 좀둥굴레</t>
  </si>
  <si>
    <t>      Smilax</t>
    <phoneticPr fontId="2" type="noConversion"/>
  </si>
  <si>
    <t xml:space="preserve">       청미래덩굴屬</t>
    <phoneticPr fontId="2" type="noConversion"/>
  </si>
  <si>
    <r>
      <t xml:space="preserve">Smilax china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</si>
  <si>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청미래덩굴</t>
  </si>
  <si>
    <t>망개나무, 매발톱가시, 명감, 명감나무, 섬명감나무, 좀명감나무, 좀청미래, 종가시나무, 청열매덤불, 팔청미래, 팟청미래덩굴</t>
  </si>
  <si>
    <t>     Agavaceae</t>
  </si>
  <si>
    <t>     용설란科</t>
  </si>
  <si>
    <t>      Yucca</t>
    <phoneticPr fontId="2" type="noConversion"/>
  </si>
  <si>
    <t xml:space="preserve">       유카屬</t>
    <phoneticPr fontId="2" type="noConversion"/>
  </si>
  <si>
    <r>
      <t xml:space="preserve">Yucca gloriosa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</si>
  <si>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유카</t>
  </si>
  <si>
    <t>     Dioscoreaceae</t>
    <phoneticPr fontId="2" type="noConversion"/>
  </si>
  <si>
    <t>     마科</t>
  </si>
  <si>
    <t xml:space="preserve">      Dioscorea </t>
    <phoneticPr fontId="2" type="noConversion"/>
  </si>
  <si>
    <t xml:space="preserve">       마屬</t>
    <phoneticPr fontId="2" type="noConversion"/>
  </si>
  <si>
    <r>
      <t xml:space="preserve">Dioscorea polystachya </t>
    </r>
    <r>
      <rPr>
        <sz val="9"/>
        <rFont val="맑은 고딕"/>
        <family val="3"/>
        <charset val="129"/>
        <scheme val="minor"/>
      </rPr>
      <t>Turcz.</t>
    </r>
    <phoneticPr fontId="2" type="noConversion"/>
  </si>
  <si>
    <t>마</t>
  </si>
  <si>
    <t>당마, 참마</t>
  </si>
  <si>
    <r>
      <t xml:space="preserve">Dioscorea quinquelobata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</si>
  <si>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단풍마</t>
  </si>
  <si>
    <t>국화마</t>
  </si>
  <si>
    <t>     Iridaceae</t>
  </si>
  <si>
    <t>     붓꽃科</t>
  </si>
  <si>
    <t>      Iris</t>
    <phoneticPr fontId="2" type="noConversion"/>
  </si>
  <si>
    <t xml:space="preserve">       붓꽃屬</t>
    <phoneticPr fontId="2" type="noConversion"/>
  </si>
  <si>
    <r>
      <t xml:space="preserve">Iris pseudacorus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</si>
  <si>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노랑꽃창포</t>
    <phoneticPr fontId="2" type="noConversion"/>
  </si>
  <si>
    <t>    Orchidales</t>
  </si>
  <si>
    <t>    난초目</t>
  </si>
  <si>
    <t>     Orchidaceae</t>
  </si>
  <si>
    <t>     난초科</t>
  </si>
  <si>
    <t>      Cephalanthera</t>
    <phoneticPr fontId="2" type="noConversion"/>
  </si>
  <si>
    <t xml:space="preserve">       은대난초屬</t>
    <phoneticPr fontId="2" type="noConversion"/>
  </si>
  <si>
    <r>
      <t>Cephalanthera falcata</t>
    </r>
    <r>
      <rPr>
        <sz val="9"/>
        <rFont val="맑은 고딕"/>
        <family val="3"/>
        <charset val="129"/>
        <scheme val="minor"/>
      </rPr>
      <t xml:space="preserve"> (Thunb.) Blume</t>
    </r>
    <phoneticPr fontId="2" type="noConversion"/>
  </si>
  <si>
    <t>금난초</t>
  </si>
  <si>
    <t>금란, 금란초</t>
  </si>
  <si>
    <t>단자엽  식물소계</t>
    <phoneticPr fontId="2" type="noConversion"/>
  </si>
  <si>
    <t>단자엽식물</t>
    <phoneticPr fontId="2" type="noConversion"/>
  </si>
  <si>
    <t>Angiospermae</t>
    <phoneticPr fontId="2" type="noConversion"/>
  </si>
  <si>
    <t>  Dicotyledoneae, Magnoliopsidae</t>
  </si>
  <si>
    <t>  쌍자엽식물綱</t>
  </si>
  <si>
    <t>   Archichlamydeae, Cholipetalae</t>
    <phoneticPr fontId="2" type="noConversion"/>
  </si>
  <si>
    <t>   이판화亞綱</t>
  </si>
  <si>
    <t>    Piperales</t>
  </si>
  <si>
    <t>    후추目</t>
  </si>
  <si>
    <t>     Chloranthaceae</t>
  </si>
  <si>
    <t>     홀아비꽃대科</t>
  </si>
  <si>
    <t>      Chloranthus</t>
    <phoneticPr fontId="2" type="noConversion"/>
  </si>
  <si>
    <t xml:space="preserve">       홀아비꽃대屬</t>
    <phoneticPr fontId="2" type="noConversion"/>
  </si>
  <si>
    <r>
      <t>Chloranthus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i/>
        <sz val="9"/>
        <color rgb="FF000000"/>
        <rFont val="맑은 고딕"/>
        <family val="3"/>
        <charset val="129"/>
        <scheme val="minor"/>
      </rPr>
      <t>fortunei</t>
    </r>
    <r>
      <rPr>
        <sz val="9"/>
        <color rgb="FF000000"/>
        <rFont val="맑은 고딕"/>
        <family val="3"/>
        <charset val="129"/>
        <scheme val="minor"/>
      </rPr>
      <t xml:space="preserve"> (A. Gray) Solms </t>
    </r>
    <phoneticPr fontId="2" type="noConversion"/>
  </si>
  <si>
    <t>옥녀꽃대</t>
  </si>
  <si>
    <t>조선꽃대</t>
  </si>
  <si>
    <t>자료부족종 (DD)</t>
  </si>
  <si>
    <t>    Salicales</t>
  </si>
  <si>
    <t>    버드나무目</t>
  </si>
  <si>
    <t>     Salicaceae</t>
  </si>
  <si>
    <t>     버드나무科</t>
  </si>
  <si>
    <t>      Populus</t>
    <phoneticPr fontId="2" type="noConversion"/>
  </si>
  <si>
    <t xml:space="preserve">       사시나무屬</t>
    <phoneticPr fontId="2" type="noConversion"/>
  </si>
  <si>
    <r>
      <t xml:space="preserve">Populus × tomentiglandulosa </t>
    </r>
    <r>
      <rPr>
        <sz val="9"/>
        <rFont val="맑은 고딕"/>
        <family val="3"/>
        <charset val="129"/>
        <scheme val="minor"/>
      </rPr>
      <t>T.B.Lee</t>
    </r>
    <phoneticPr fontId="2" type="noConversion"/>
  </si>
  <si>
    <t>은사시나무</t>
    <phoneticPr fontId="5" type="noConversion"/>
  </si>
  <si>
    <t>은수원사시나무</t>
  </si>
  <si>
    <r>
      <t xml:space="preserve">Populus deltoides </t>
    </r>
    <r>
      <rPr>
        <sz val="9"/>
        <rFont val="맑은 고딕"/>
        <family val="3"/>
        <charset val="129"/>
        <scheme val="minor"/>
      </rPr>
      <t>Marsh.</t>
    </r>
    <phoneticPr fontId="2" type="noConversion"/>
  </si>
  <si>
    <t>미루나무</t>
    <phoneticPr fontId="2" type="noConversion"/>
  </si>
  <si>
    <t>강선뽀뿌라, 모나리백양, 모니리페라포풀라, 미류나무, 미류, 텔토이데스포플라나무</t>
    <phoneticPr fontId="2" type="noConversion"/>
  </si>
  <si>
    <t>      Salix</t>
    <phoneticPr fontId="2" type="noConversion"/>
  </si>
  <si>
    <t xml:space="preserve">       버드나무屬</t>
    <phoneticPr fontId="2" type="noConversion"/>
  </si>
  <si>
    <r>
      <t xml:space="preserve">Salix chaenomeloides </t>
    </r>
    <r>
      <rPr>
        <sz val="9"/>
        <rFont val="맑은 고딕"/>
        <family val="3"/>
        <charset val="129"/>
        <scheme val="minor"/>
      </rPr>
      <t>Kimura</t>
    </r>
    <phoneticPr fontId="2" type="noConversion"/>
  </si>
  <si>
    <t>왕버들</t>
  </si>
  <si>
    <t>버드나무, 살릭스글라우카</t>
  </si>
  <si>
    <r>
      <t>Salix gracilistyla</t>
    </r>
    <r>
      <rPr>
        <sz val="9"/>
        <rFont val="맑은 고딕"/>
        <family val="3"/>
        <charset val="129"/>
        <scheme val="minor"/>
      </rPr>
      <t xml:space="preserve"> Miq.</t>
    </r>
    <phoneticPr fontId="2" type="noConversion"/>
  </si>
  <si>
    <t>갯버들</t>
  </si>
  <si>
    <t>솜털버들</t>
  </si>
  <si>
    <r>
      <t>Salix koriyanagi</t>
    </r>
    <r>
      <rPr>
        <sz val="9"/>
        <rFont val="맑은 고딕"/>
        <family val="3"/>
        <charset val="129"/>
        <scheme val="minor"/>
      </rPr>
      <t xml:space="preserve"> Kimura ex Goerz</t>
    </r>
    <phoneticPr fontId="2" type="noConversion"/>
  </si>
  <si>
    <t>키버들</t>
  </si>
  <si>
    <t>고리버들, 산버들, 쪽버들</t>
  </si>
  <si>
    <r>
      <t xml:space="preserve">Salix pierotii </t>
    </r>
    <r>
      <rPr>
        <sz val="9"/>
        <rFont val="맑은 고딕"/>
        <family val="3"/>
        <charset val="129"/>
        <scheme val="minor"/>
      </rPr>
      <t>Miq.</t>
    </r>
    <phoneticPr fontId="2" type="noConversion"/>
  </si>
  <si>
    <t>버드나무</t>
  </si>
  <si>
    <t>개왕버들, 뚝버들, 버들, 버들나무</t>
  </si>
  <si>
    <t>    Juglandales</t>
    <phoneticPr fontId="2" type="noConversion"/>
  </si>
  <si>
    <t>    가래나무目</t>
  </si>
  <si>
    <t>     Juglandaceae</t>
    <phoneticPr fontId="2" type="noConversion"/>
  </si>
  <si>
    <t>     가래나무科</t>
  </si>
  <si>
    <t>      Juglans</t>
    <phoneticPr fontId="2" type="noConversion"/>
  </si>
  <si>
    <t xml:space="preserve">       가래나무屬</t>
    <phoneticPr fontId="2" type="noConversion"/>
  </si>
  <si>
    <r>
      <t xml:space="preserve">Juglans mandshurica </t>
    </r>
    <r>
      <rPr>
        <sz val="9"/>
        <rFont val="맑은 고딕"/>
        <family val="3"/>
        <charset val="129"/>
        <scheme val="minor"/>
      </rPr>
      <t>Maxim.</t>
    </r>
    <phoneticPr fontId="2" type="noConversion"/>
  </si>
  <si>
    <t>가래나무</t>
  </si>
  <si>
    <t>가래추나무, 산추나무, 산추자나무</t>
  </si>
  <si>
    <t>      Platycarya</t>
    <phoneticPr fontId="2" type="noConversion"/>
  </si>
  <si>
    <t xml:space="preserve">       굴피나무屬</t>
    <phoneticPr fontId="2" type="noConversion"/>
  </si>
  <si>
    <r>
      <t xml:space="preserve">Platycarya strobilacea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</si>
  <si>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굴피나무</t>
  </si>
  <si>
    <t>굴태나무, 굴황피나무, 꾸정나무, 꾸졍나무, 산가죽나무</t>
  </si>
  <si>
    <t>    Fagales</t>
  </si>
  <si>
    <t>    참나무目</t>
  </si>
  <si>
    <t>     Betulaceae</t>
  </si>
  <si>
    <t>     자작나무科</t>
  </si>
  <si>
    <t>      Alnus</t>
    <phoneticPr fontId="2" type="noConversion"/>
  </si>
  <si>
    <t xml:space="preserve">       오리나무屬</t>
    <phoneticPr fontId="2" type="noConversion"/>
  </si>
  <si>
    <r>
      <t xml:space="preserve">Alnus firma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</si>
  <si>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사방오리</t>
    <phoneticPr fontId="2" type="noConversion"/>
  </si>
  <si>
    <t>사방오리나무</t>
  </si>
  <si>
    <t>      Carpinus</t>
    <phoneticPr fontId="2" type="noConversion"/>
  </si>
  <si>
    <t xml:space="preserve">       서어나무屬</t>
    <phoneticPr fontId="2" type="noConversion"/>
  </si>
  <si>
    <r>
      <t xml:space="preserve">Carpinus laxiflora </t>
    </r>
    <r>
      <rPr>
        <sz val="9"/>
        <rFont val="맑은 고딕"/>
        <family val="3"/>
        <charset val="129"/>
        <scheme val="minor"/>
      </rPr>
      <t>(Siebold &amp; Zucc.) Blume</t>
    </r>
    <phoneticPr fontId="2" type="noConversion"/>
  </si>
  <si>
    <t>서어나무</t>
  </si>
  <si>
    <t>서나무, 셔나무, 왕서나무, 왕서어나무, 초식나무, 큰서나무</t>
  </si>
  <si>
    <r>
      <t xml:space="preserve">Carpinus tschonoskii </t>
    </r>
    <r>
      <rPr>
        <sz val="9"/>
        <rFont val="맑은 고딕"/>
        <family val="3"/>
        <charset val="129"/>
        <scheme val="minor"/>
      </rPr>
      <t>Maxim.</t>
    </r>
    <phoneticPr fontId="2" type="noConversion"/>
  </si>
  <si>
    <t>개서어나무</t>
    <phoneticPr fontId="5" type="noConversion"/>
  </si>
  <si>
    <t>개서나무, 서나무, 섬개서나무, 셔나무, 왕개서나무, 왕개서어나무, 큰개서나무</t>
  </si>
  <si>
    <r>
      <t xml:space="preserve">Carpinus turczaninovii </t>
    </r>
    <r>
      <rPr>
        <sz val="9"/>
        <rFont val="맑은 고딕"/>
        <family val="3"/>
        <charset val="129"/>
        <scheme val="minor"/>
      </rPr>
      <t>Hance</t>
    </r>
    <phoneticPr fontId="2" type="noConversion"/>
  </si>
  <si>
    <t>소사나무</t>
  </si>
  <si>
    <t>거문소사나무, 산서나무, 산서어나무, 서나무, 섬소사나무, 왕소사나무, 큰잎소사나무</t>
  </si>
  <si>
    <t>     Fagaceae</t>
  </si>
  <si>
    <t>     참나무科</t>
  </si>
  <si>
    <t>      Castanea</t>
    <phoneticPr fontId="2" type="noConversion"/>
  </si>
  <si>
    <t xml:space="preserve">       밤나무屬</t>
    <phoneticPr fontId="2" type="noConversion"/>
  </si>
  <si>
    <r>
      <t xml:space="preserve">Castanea crenata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</si>
  <si>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밤나무</t>
  </si>
  <si>
    <t>      Quercus</t>
    <phoneticPr fontId="2" type="noConversion"/>
  </si>
  <si>
    <t xml:space="preserve">       참나무屬</t>
    <phoneticPr fontId="2" type="noConversion"/>
  </si>
  <si>
    <r>
      <t xml:space="preserve">Quercus acutissima </t>
    </r>
    <r>
      <rPr>
        <sz val="9"/>
        <rFont val="맑은 고딕"/>
        <family val="3"/>
        <charset val="129"/>
        <scheme val="minor"/>
      </rPr>
      <t>Carruth.</t>
    </r>
    <phoneticPr fontId="2" type="noConversion"/>
  </si>
  <si>
    <t>상수리나무</t>
  </si>
  <si>
    <t>도토리나무, 보춤나무, 참나무</t>
  </si>
  <si>
    <r>
      <t>Quercus aliena</t>
    </r>
    <r>
      <rPr>
        <sz val="9"/>
        <rFont val="맑은 고딕"/>
        <family val="3"/>
        <charset val="129"/>
        <scheme val="minor"/>
      </rPr>
      <t xml:space="preserve"> Blume</t>
    </r>
    <phoneticPr fontId="2" type="noConversion"/>
  </si>
  <si>
    <t>갈참나무</t>
  </si>
  <si>
    <t>재잘나무, 큰갈참나무, 톱날갈참나무, 홍갈참나무</t>
  </si>
  <si>
    <r>
      <t xml:space="preserve">Quercus dentata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</si>
  <si>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떡갈나무</t>
  </si>
  <si>
    <t>가나무, 가랑닢나무, 선떡갈나무, 왕떡갈, 참풀나무</t>
  </si>
  <si>
    <r>
      <t xml:space="preserve">Quercus glauca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</si>
  <si>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종가시나무</t>
  </si>
  <si>
    <t>가시나무, 석소리, 종가시</t>
  </si>
  <si>
    <r>
      <t>Quercus serrata</t>
    </r>
    <r>
      <rPr>
        <sz val="9"/>
        <rFont val="맑은 고딕"/>
        <family val="3"/>
        <charset val="129"/>
        <scheme val="minor"/>
      </rPr>
      <t xml:space="preserve"> Murray</t>
    </r>
    <phoneticPr fontId="2" type="noConversion"/>
  </si>
  <si>
    <t>졸참나무</t>
  </si>
  <si>
    <t>가둑나무, 갈졸참나무, 굴밤나무, 당재잘나무, 소리나무, 재량나무, 재리알, 재잘나무, 침도로나무, 황해속소리나무</t>
  </si>
  <si>
    <r>
      <t xml:space="preserve">Quercus variabilis </t>
    </r>
    <r>
      <rPr>
        <sz val="9"/>
        <rFont val="맑은 고딕"/>
        <family val="3"/>
        <charset val="129"/>
        <scheme val="minor"/>
      </rPr>
      <t>Blume</t>
    </r>
    <phoneticPr fontId="2" type="noConversion"/>
  </si>
  <si>
    <t>굴참나무</t>
  </si>
  <si>
    <t>구도토리나무, 물갈참나무, 부업나무</t>
  </si>
  <si>
    <t>    Urticales</t>
    <phoneticPr fontId="2" type="noConversion"/>
  </si>
  <si>
    <t>    쐐기풀目</t>
  </si>
  <si>
    <t>     Ulmaceae</t>
    <phoneticPr fontId="2" type="noConversion"/>
  </si>
  <si>
    <t>     느릅나무科</t>
  </si>
  <si>
    <t>      Aphananthe</t>
    <phoneticPr fontId="2" type="noConversion"/>
  </si>
  <si>
    <t xml:space="preserve">       푸조나무屬</t>
    <phoneticPr fontId="2" type="noConversion"/>
  </si>
  <si>
    <r>
      <t xml:space="preserve">Aphananthe aspera </t>
    </r>
    <r>
      <rPr>
        <sz val="9"/>
        <rFont val="맑은 고딕"/>
        <family val="3"/>
        <charset val="129"/>
        <scheme val="minor"/>
      </rPr>
      <t>(Thunb.) Planch.</t>
    </r>
    <phoneticPr fontId="2" type="noConversion"/>
  </si>
  <si>
    <t>푸조나무</t>
    <phoneticPr fontId="5" type="noConversion"/>
  </si>
  <si>
    <t>곰병나무, 평나무</t>
  </si>
  <si>
    <t>      Celtis</t>
    <phoneticPr fontId="2" type="noConversion"/>
  </si>
  <si>
    <t xml:space="preserve">       팽나무屬</t>
    <phoneticPr fontId="2" type="noConversion"/>
  </si>
  <si>
    <r>
      <t xml:space="preserve">Celtis biondii </t>
    </r>
    <r>
      <rPr>
        <sz val="9"/>
        <rFont val="맑은 고딕"/>
        <family val="3"/>
        <charset val="129"/>
        <scheme val="minor"/>
      </rPr>
      <t>Pamp.</t>
    </r>
    <phoneticPr fontId="2" type="noConversion"/>
  </si>
  <si>
    <t>폭나무</t>
  </si>
  <si>
    <t>자주팽나무, 좀왕팽나무, 팽나무</t>
  </si>
  <si>
    <r>
      <t xml:space="preserve">Celtis sinensis </t>
    </r>
    <r>
      <rPr>
        <sz val="9"/>
        <rFont val="맑은 고딕"/>
        <family val="3"/>
        <charset val="129"/>
        <scheme val="minor"/>
      </rPr>
      <t>Pers.</t>
    </r>
    <phoneticPr fontId="2" type="noConversion"/>
  </si>
  <si>
    <t>팽나무</t>
  </si>
  <si>
    <t>둥근잎팽나무, 섬팽나무, 자주팽나무</t>
  </si>
  <si>
    <t>      Ulmus</t>
    <phoneticPr fontId="2" type="noConversion"/>
  </si>
  <si>
    <t xml:space="preserve">       느릅나무屬</t>
    <phoneticPr fontId="2" type="noConversion"/>
  </si>
  <si>
    <r>
      <t xml:space="preserve">Ulmus davidiana </t>
    </r>
    <r>
      <rPr>
        <sz val="9"/>
        <rFont val="맑은 고딕"/>
        <family val="3"/>
        <charset val="129"/>
        <scheme val="minor"/>
      </rPr>
      <t>Planch. var.</t>
    </r>
    <r>
      <rPr>
        <i/>
        <sz val="9"/>
        <rFont val="맑은 고딕"/>
        <family val="3"/>
        <charset val="129"/>
        <scheme val="minor"/>
      </rPr>
      <t xml:space="preserve"> japonica </t>
    </r>
    <r>
      <rPr>
        <sz val="9"/>
        <rFont val="맑은 고딕"/>
        <family val="3"/>
        <charset val="129"/>
        <scheme val="minor"/>
      </rPr>
      <t>(Rehder) Nakai</t>
    </r>
    <phoneticPr fontId="2" type="noConversion"/>
  </si>
  <si>
    <t>느릅나무</t>
  </si>
  <si>
    <t>당느릅나무 ?, 떡느릅나무, 뚝나무, 반들느릅나무, 봄느릅나무, 빛느릅나무, 혹느릅나무</t>
  </si>
  <si>
    <r>
      <t xml:space="preserve">Ulmus parvifolia </t>
    </r>
    <r>
      <rPr>
        <sz val="9"/>
        <rFont val="맑은 고딕"/>
        <family val="3"/>
        <charset val="129"/>
        <scheme val="minor"/>
      </rPr>
      <t>Jacq.</t>
    </r>
    <phoneticPr fontId="2" type="noConversion"/>
  </si>
  <si>
    <t>참느릅나무</t>
  </si>
  <si>
    <t>둥근참느릅, 둥근참느릅나무, 좀참느릅, 좀참느릅나무</t>
  </si>
  <si>
    <t>      Zelkova</t>
    <phoneticPr fontId="2" type="noConversion"/>
  </si>
  <si>
    <t xml:space="preserve">       느티나무屬</t>
    <phoneticPr fontId="2" type="noConversion"/>
  </si>
  <si>
    <r>
      <t>Zelkova serrata</t>
    </r>
    <r>
      <rPr>
        <sz val="9"/>
        <rFont val="맑은 고딕"/>
        <family val="3"/>
        <charset val="129"/>
        <scheme val="minor"/>
      </rPr>
      <t xml:space="preserve"> (Thunb.) Makino</t>
    </r>
    <phoneticPr fontId="2" type="noConversion"/>
  </si>
  <si>
    <t>느티나무</t>
  </si>
  <si>
    <t>긴잎느티나무, 둥근잎느티나무</t>
  </si>
  <si>
    <t>     Moraceae</t>
    <phoneticPr fontId="2" type="noConversion"/>
  </si>
  <si>
    <t>     뽕나무科</t>
  </si>
  <si>
    <t>      Cudrania</t>
    <phoneticPr fontId="2" type="noConversion"/>
  </si>
  <si>
    <t xml:space="preserve">       꾸지뽕나무屬</t>
    <phoneticPr fontId="2" type="noConversion"/>
  </si>
  <si>
    <r>
      <t xml:space="preserve">Cudrania tricuspidata </t>
    </r>
    <r>
      <rPr>
        <sz val="9"/>
        <rFont val="맑은 고딕"/>
        <family val="3"/>
        <charset val="129"/>
        <scheme val="minor"/>
      </rPr>
      <t>(Carrière) Bureau ex Lavallée</t>
    </r>
    <phoneticPr fontId="2" type="noConversion"/>
  </si>
  <si>
    <t>꾸지뽕나무</t>
    <phoneticPr fontId="5" type="noConversion"/>
  </si>
  <si>
    <t>구지뽕나무, 굿가시나무, 활뽕나무</t>
  </si>
  <si>
    <t>      Ficus</t>
    <phoneticPr fontId="2" type="noConversion"/>
  </si>
  <si>
    <r>
      <t>Ficus carica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</si>
  <si>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무화과나무</t>
    <phoneticPr fontId="2" type="noConversion"/>
  </si>
  <si>
    <t>무화과</t>
  </si>
  <si>
    <t>      Morus</t>
    <phoneticPr fontId="2" type="noConversion"/>
  </si>
  <si>
    <t xml:space="preserve">       뽕나무屬</t>
    <phoneticPr fontId="2" type="noConversion"/>
  </si>
  <si>
    <r>
      <t xml:space="preserve">Morus alba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</si>
  <si>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뽕나무</t>
  </si>
  <si>
    <t>새뽕나무, 오듸나무</t>
  </si>
  <si>
    <r>
      <t>Morus bombycis</t>
    </r>
    <r>
      <rPr>
        <sz val="9"/>
        <rFont val="맑은 고딕"/>
        <family val="3"/>
        <charset val="129"/>
        <scheme val="minor"/>
      </rPr>
      <t xml:space="preserve"> Koidz.</t>
    </r>
    <phoneticPr fontId="2" type="noConversion"/>
  </si>
  <si>
    <t>산뽕나무</t>
  </si>
  <si>
    <r>
      <t>Morus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i/>
        <sz val="9"/>
        <color rgb="FF000000"/>
        <rFont val="맑은 고딕"/>
        <family val="3"/>
        <charset val="129"/>
        <scheme val="minor"/>
      </rPr>
      <t>bombycis</t>
    </r>
    <r>
      <rPr>
        <sz val="9"/>
        <color rgb="FF000000"/>
        <rFont val="맑은 고딕"/>
        <family val="3"/>
        <charset val="129"/>
        <scheme val="minor"/>
      </rPr>
      <t xml:space="preserve"> Koidz. for. </t>
    </r>
    <r>
      <rPr>
        <i/>
        <sz val="9"/>
        <color rgb="FF000000"/>
        <rFont val="맑은 고딕"/>
        <family val="3"/>
        <charset val="129"/>
        <scheme val="minor"/>
      </rPr>
      <t>dissecta</t>
    </r>
    <r>
      <rPr>
        <sz val="9"/>
        <color rgb="FF000000"/>
        <rFont val="맑은 고딕"/>
        <family val="3"/>
        <charset val="129"/>
        <scheme val="minor"/>
      </rPr>
      <t xml:space="preserve"> Nakai ex Mori </t>
    </r>
  </si>
  <si>
    <t>가새뽕나무</t>
  </si>
  <si>
    <t>     Cannabinaceae</t>
  </si>
  <si>
    <t>     삼科</t>
  </si>
  <si>
    <t>      Humulus</t>
    <phoneticPr fontId="2" type="noConversion"/>
  </si>
  <si>
    <t xml:space="preserve">       환삼덩굴屬</t>
    <phoneticPr fontId="2" type="noConversion"/>
  </si>
  <si>
    <r>
      <t>Humulus scandens</t>
    </r>
    <r>
      <rPr>
        <sz val="9"/>
        <rFont val="맑은 고딕"/>
        <family val="3"/>
        <charset val="129"/>
        <scheme val="minor"/>
      </rPr>
      <t xml:space="preserve"> (Lour.) Merr.</t>
    </r>
    <phoneticPr fontId="2" type="noConversion"/>
  </si>
  <si>
    <t>환삼덩굴</t>
    <phoneticPr fontId="5" type="noConversion"/>
  </si>
  <si>
    <t>범상덩굴, 언겅퀴, 좀환삼덩굴, 한삼덩굴</t>
  </si>
  <si>
    <t>     Urticaceae</t>
  </si>
  <si>
    <t>     쐐기풀科</t>
  </si>
  <si>
    <t>      Boehmeria</t>
    <phoneticPr fontId="2" type="noConversion"/>
  </si>
  <si>
    <t xml:space="preserve">       모시풀屬</t>
    <phoneticPr fontId="2" type="noConversion"/>
  </si>
  <si>
    <r>
      <t>Boehmeria nivea</t>
    </r>
    <r>
      <rPr>
        <sz val="9"/>
        <rFont val="맑은 고딕"/>
        <family val="3"/>
        <charset val="129"/>
        <scheme val="minor"/>
      </rPr>
      <t xml:space="preserve"> (L.) Gaudich.</t>
    </r>
    <phoneticPr fontId="2" type="noConversion"/>
  </si>
  <si>
    <t>모시풀</t>
    <phoneticPr fontId="5" type="noConversion"/>
  </si>
  <si>
    <t>남모시</t>
  </si>
  <si>
    <r>
      <t>Boehmeria platanifolia</t>
    </r>
    <r>
      <rPr>
        <sz val="9"/>
        <rFont val="맑은 고딕"/>
        <family val="3"/>
        <charset val="129"/>
        <scheme val="minor"/>
      </rPr>
      <t xml:space="preserve"> (Maxim.) Franch. &amp; Sav. ex C.H.Wright</t>
    </r>
    <phoneticPr fontId="2" type="noConversion"/>
  </si>
  <si>
    <t>개모시풀</t>
  </si>
  <si>
    <t>좀모시풀, 흰개모시풀</t>
  </si>
  <si>
    <r>
      <t xml:space="preserve">Boehmeria spicata </t>
    </r>
    <r>
      <rPr>
        <sz val="9"/>
        <rFont val="맑은 고딕"/>
        <family val="3"/>
        <charset val="129"/>
        <scheme val="minor"/>
      </rPr>
      <t>(Thunb.) Thunb.</t>
    </r>
    <phoneticPr fontId="2" type="noConversion"/>
  </si>
  <si>
    <t>좀깨잎나무</t>
  </si>
  <si>
    <t>새끼거북꼬리, 신진, 점거북꼬리</t>
  </si>
  <si>
    <t>    Santalales</t>
  </si>
  <si>
    <t>    단향目</t>
  </si>
  <si>
    <t>     Santalaceae</t>
  </si>
  <si>
    <t>     단향科</t>
  </si>
  <si>
    <t>      Thesium</t>
    <phoneticPr fontId="2" type="noConversion"/>
  </si>
  <si>
    <t xml:space="preserve">       제비꿀屬</t>
    <phoneticPr fontId="2" type="noConversion"/>
  </si>
  <si>
    <r>
      <t xml:space="preserve">Thesium chinense </t>
    </r>
    <r>
      <rPr>
        <sz val="9"/>
        <rFont val="맑은 고딕"/>
        <family val="3"/>
        <charset val="129"/>
        <scheme val="minor"/>
      </rPr>
      <t>Turcz.</t>
    </r>
    <phoneticPr fontId="2" type="noConversion"/>
  </si>
  <si>
    <t>제비꿀</t>
  </si>
  <si>
    <t>DD(정보부족)</t>
  </si>
  <si>
    <t>제비꿀풀, 하고초</t>
  </si>
  <si>
    <t>    Aristolochiales</t>
  </si>
  <si>
    <t xml:space="preserve">    쥐방울덩굴目 </t>
  </si>
  <si>
    <t>     Aristolochiaceae</t>
  </si>
  <si>
    <t xml:space="preserve">     쥐방울덩굴科 </t>
  </si>
  <si>
    <t>      Aristolochia</t>
    <phoneticPr fontId="2" type="noConversion"/>
  </si>
  <si>
    <t xml:space="preserve">       쥐방울덩굴屬</t>
    <phoneticPr fontId="2" type="noConversion"/>
  </si>
  <si>
    <r>
      <t xml:space="preserve">Aristolochia contorta </t>
    </r>
    <r>
      <rPr>
        <sz val="9"/>
        <rFont val="맑은 고딕"/>
        <family val="3"/>
        <charset val="129"/>
        <scheme val="minor"/>
      </rPr>
      <t>Bunge</t>
    </r>
    <phoneticPr fontId="2" type="noConversion"/>
  </si>
  <si>
    <t>쥐방울덩굴</t>
  </si>
  <si>
    <t>까치오줌요강, 마도령, 방울풀, 쥐방울</t>
  </si>
  <si>
    <t>    Polygonales</t>
  </si>
  <si>
    <t>    마디풀目</t>
  </si>
  <si>
    <t>     Polygonaceae</t>
  </si>
  <si>
    <t>     마디풀科</t>
  </si>
  <si>
    <t>      Persicaria</t>
    <phoneticPr fontId="2" type="noConversion"/>
  </si>
  <si>
    <t xml:space="preserve">       여뀌屬</t>
    <phoneticPr fontId="2" type="noConversion"/>
  </si>
  <si>
    <r>
      <t xml:space="preserve">Persicaria filiformis </t>
    </r>
    <r>
      <rPr>
        <sz val="9"/>
        <rFont val="맑은 고딕"/>
        <family val="3"/>
        <charset val="129"/>
        <scheme val="minor"/>
      </rPr>
      <t>(Thunb.) Nakai</t>
    </r>
    <phoneticPr fontId="2" type="noConversion"/>
  </si>
  <si>
    <t>이삭여뀌</t>
  </si>
  <si>
    <r>
      <t>Persicaria hydropiper</t>
    </r>
    <r>
      <rPr>
        <sz val="9"/>
        <rFont val="맑은 고딕"/>
        <family val="3"/>
        <charset val="129"/>
        <scheme val="minor"/>
      </rPr>
      <t xml:space="preserve"> (L.) Delarbre</t>
    </r>
    <phoneticPr fontId="2" type="noConversion"/>
  </si>
  <si>
    <t>여뀌</t>
  </si>
  <si>
    <t>버들여뀌</t>
  </si>
  <si>
    <r>
      <t xml:space="preserve">Persicaria longiseta </t>
    </r>
    <r>
      <rPr>
        <sz val="9"/>
        <rFont val="맑은 고딕"/>
        <family val="3"/>
        <charset val="129"/>
        <scheme val="minor"/>
      </rPr>
      <t>(Bruijn) Kitag.</t>
    </r>
    <phoneticPr fontId="2" type="noConversion"/>
  </si>
  <si>
    <t>개여뀌</t>
  </si>
  <si>
    <r>
      <t xml:space="preserve">Persicaria maculosa </t>
    </r>
    <r>
      <rPr>
        <sz val="9"/>
        <rFont val="맑은 고딕"/>
        <family val="3"/>
        <charset val="129"/>
        <scheme val="minor"/>
      </rPr>
      <t>Gray</t>
    </r>
    <phoneticPr fontId="2" type="noConversion"/>
  </si>
  <si>
    <t>봄여뀌</t>
  </si>
  <si>
    <t>들여뀌</t>
  </si>
  <si>
    <r>
      <t>Persicaria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i/>
        <sz val="9"/>
        <color rgb="FF000000"/>
        <rFont val="맑은 고딕"/>
        <family val="3"/>
        <charset val="129"/>
        <scheme val="minor"/>
      </rPr>
      <t>nodosa</t>
    </r>
    <r>
      <rPr>
        <sz val="9"/>
        <color rgb="FF000000"/>
        <rFont val="맑은 고딕"/>
        <family val="3"/>
        <charset val="129"/>
        <scheme val="minor"/>
      </rPr>
      <t xml:space="preserve"> (Pers.) Opiz </t>
    </r>
  </si>
  <si>
    <t>명아자여뀌</t>
  </si>
  <si>
    <t>마디여뀌, 왕개여뀌, 큰개여뀌, 힌개역귀</t>
  </si>
  <si>
    <r>
      <t>Persicaria perfoliata</t>
    </r>
    <r>
      <rPr>
        <sz val="9"/>
        <rFont val="맑은 고딕"/>
        <family val="3"/>
        <charset val="129"/>
        <scheme val="minor"/>
      </rPr>
      <t xml:space="preserve"> (L.) H.Gross</t>
    </r>
    <phoneticPr fontId="2" type="noConversion"/>
  </si>
  <si>
    <t>며느리배꼽</t>
  </si>
  <si>
    <t>며누리배꼽, 사광이풀, 참가시덩굴여뀌</t>
  </si>
  <si>
    <r>
      <t xml:space="preserve">Persicaria posumbu </t>
    </r>
    <r>
      <rPr>
        <sz val="9"/>
        <rFont val="맑은 고딕"/>
        <family val="3"/>
        <charset val="129"/>
        <scheme val="minor"/>
      </rPr>
      <t>(Buch.-Ham. ex D.Don) H.Gross</t>
    </r>
    <phoneticPr fontId="2" type="noConversion"/>
  </si>
  <si>
    <t>장대여뀌</t>
  </si>
  <si>
    <t>꽃여뀌</t>
  </si>
  <si>
    <r>
      <t>Persicaria senticosa</t>
    </r>
    <r>
      <rPr>
        <sz val="9"/>
        <rFont val="맑은 고딕"/>
        <family val="3"/>
        <charset val="129"/>
        <scheme val="minor"/>
      </rPr>
      <t xml:space="preserve"> (Meisn.) H.Gross</t>
    </r>
    <phoneticPr fontId="2" type="noConversion"/>
  </si>
  <si>
    <t>며느리밑씻개</t>
    <phoneticPr fontId="5" type="noConversion"/>
  </si>
  <si>
    <t>가시덩굴여뀌, 며누리밑씻개, 며느리밑씻개, 사광이아재비</t>
  </si>
  <si>
    <r>
      <t xml:space="preserve">Persicaria thunbergii </t>
    </r>
    <r>
      <rPr>
        <sz val="9"/>
        <rFont val="맑은 고딕"/>
        <family val="3"/>
        <charset val="129"/>
        <scheme val="minor"/>
      </rPr>
      <t>(Siebold &amp; Zucc.) H.Gross</t>
    </r>
    <phoneticPr fontId="2" type="noConversion"/>
  </si>
  <si>
    <t>고마리</t>
  </si>
  <si>
    <t>고만이, 꼬마리, 조선꼬마리, 줄고만이, 큰꼬마리</t>
  </si>
  <si>
    <r>
      <t xml:space="preserve">Persicaria viscosa </t>
    </r>
    <r>
      <rPr>
        <sz val="9"/>
        <rFont val="맑은 고딕"/>
        <family val="3"/>
        <charset val="129"/>
        <scheme val="minor"/>
      </rPr>
      <t>(Buch.-Ham. ex D.Don) H.Gross ex T.Mori</t>
    </r>
    <phoneticPr fontId="2" type="noConversion"/>
  </si>
  <si>
    <t>기생여뀌</t>
  </si>
  <si>
    <t>향여뀌</t>
  </si>
  <si>
    <t>      Ploygonum</t>
    <phoneticPr fontId="2" type="noConversion"/>
  </si>
  <si>
    <t xml:space="preserve">       마디풀屬</t>
    <phoneticPr fontId="2" type="noConversion"/>
  </si>
  <si>
    <r>
      <t xml:space="preserve">Polygonum aviculare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</si>
  <si>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마디풀</t>
  </si>
  <si>
    <t>돼지풀, 옥매듭, 편축</t>
  </si>
  <si>
    <t>      Reynoutria</t>
    <phoneticPr fontId="2" type="noConversion"/>
  </si>
  <si>
    <t xml:space="preserve">       호장근屬</t>
    <phoneticPr fontId="2" type="noConversion"/>
  </si>
  <si>
    <r>
      <t xml:space="preserve">Reynoutria ciliinervis </t>
    </r>
    <r>
      <rPr>
        <sz val="9"/>
        <rFont val="맑은 고딕"/>
        <family val="3"/>
        <charset val="129"/>
        <scheme val="minor"/>
      </rPr>
      <t>(Nakai) Moldenke</t>
    </r>
    <phoneticPr fontId="2" type="noConversion"/>
  </si>
  <si>
    <t>나도하수오</t>
    <phoneticPr fontId="5" type="noConversion"/>
  </si>
  <si>
    <t>하수오</t>
  </si>
  <si>
    <r>
      <t xml:space="preserve">Reynoutria japonica </t>
    </r>
    <r>
      <rPr>
        <sz val="9"/>
        <rFont val="맑은 고딕"/>
        <family val="3"/>
        <charset val="129"/>
        <scheme val="minor"/>
      </rPr>
      <t>Houtt.</t>
    </r>
    <phoneticPr fontId="2" type="noConversion"/>
  </si>
  <si>
    <t>호장근</t>
  </si>
  <si>
    <t>감제풀, 까치수영, 싱아, 호장</t>
  </si>
  <si>
    <t>      Rumex</t>
    <phoneticPr fontId="2" type="noConversion"/>
  </si>
  <si>
    <t xml:space="preserve">       소리쟁이屬</t>
    <phoneticPr fontId="2" type="noConversion"/>
  </si>
  <si>
    <r>
      <t>Rumex crispus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</si>
  <si>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소리쟁이</t>
  </si>
  <si>
    <t>긴소루쟁이, 송구지</t>
  </si>
  <si>
    <r>
      <t xml:space="preserve">Rumex japonicus </t>
    </r>
    <r>
      <rPr>
        <sz val="9"/>
        <rFont val="맑은 고딕"/>
        <family val="3"/>
        <charset val="129"/>
        <scheme val="minor"/>
      </rPr>
      <t>Houtt.</t>
    </r>
    <phoneticPr fontId="2" type="noConversion"/>
  </si>
  <si>
    <t>참소리쟁이</t>
  </si>
  <si>
    <t>소루쟁이, 소리쟁이, 참송구지</t>
  </si>
  <si>
    <r>
      <t xml:space="preserve">Rumex obtusifolius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</si>
  <si>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돌소리쟁이</t>
  </si>
  <si>
    <t>돌소루쟁이, 세포송구지</t>
  </si>
  <si>
    <t>    Caryophyllales</t>
    <phoneticPr fontId="2" type="noConversion"/>
  </si>
  <si>
    <t>    석죽目</t>
  </si>
  <si>
    <t>     Chenopodiaceae</t>
  </si>
  <si>
    <t>     명아주科</t>
  </si>
  <si>
    <t>      Atriplex</t>
    <phoneticPr fontId="2" type="noConversion"/>
  </si>
  <si>
    <t xml:space="preserve">       가는갯능쟁이屬</t>
    <phoneticPr fontId="2" type="noConversion"/>
  </si>
  <si>
    <r>
      <t xml:space="preserve">Atriplex gmelinii </t>
    </r>
    <r>
      <rPr>
        <sz val="9"/>
        <rFont val="맑은 고딕"/>
        <family val="3"/>
        <charset val="129"/>
        <scheme val="minor"/>
      </rPr>
      <t>C.A.Mey. ex Bong.</t>
    </r>
    <phoneticPr fontId="2" type="noConversion"/>
  </si>
  <si>
    <t>가는갯는쟁이</t>
    <phoneticPr fontId="5" type="noConversion"/>
  </si>
  <si>
    <t>가는갯는장이, 좁은잎갯는쟁이, 좁은잎갯능쟁이</t>
  </si>
  <si>
    <r>
      <t xml:space="preserve">Atriplex subcordata </t>
    </r>
    <r>
      <rPr>
        <sz val="9"/>
        <rFont val="맑은 고딕"/>
        <family val="3"/>
        <charset val="129"/>
        <scheme val="minor"/>
      </rPr>
      <t>Kitag.</t>
    </r>
    <phoneticPr fontId="2" type="noConversion"/>
  </si>
  <si>
    <t>갯는쟁이</t>
  </si>
  <si>
    <t>갯능쟁이</t>
  </si>
  <si>
    <t>      Chenopodium</t>
    <phoneticPr fontId="2" type="noConversion"/>
  </si>
  <si>
    <t xml:space="preserve">       명아주屬</t>
    <phoneticPr fontId="2" type="noConversion"/>
  </si>
  <si>
    <r>
      <t>Chenopodium album</t>
    </r>
    <r>
      <rPr>
        <sz val="9"/>
        <rFont val="맑은 고딕"/>
        <family val="3"/>
        <charset val="129"/>
        <scheme val="minor"/>
      </rPr>
      <t xml:space="preserve"> L. var.</t>
    </r>
    <r>
      <rPr>
        <i/>
        <sz val="9"/>
        <rFont val="맑은 고딕"/>
        <family val="3"/>
        <charset val="129"/>
        <scheme val="minor"/>
      </rPr>
      <t xml:space="preserve"> centrorubrum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</si>
  <si>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명아주</t>
  </si>
  <si>
    <t>는쟁이, 능쟁이, 붉은잎능쟁이</t>
  </si>
  <si>
    <r>
      <t xml:space="preserve">Chenopodium album </t>
    </r>
    <r>
      <rPr>
        <sz val="9"/>
        <rFont val="맑은 고딕"/>
        <family val="3"/>
        <charset val="129"/>
        <scheme val="minor"/>
      </rPr>
      <t xml:space="preserve">L. var. </t>
    </r>
    <r>
      <rPr>
        <i/>
        <sz val="9"/>
        <rFont val="맑은 고딕"/>
        <family val="3"/>
        <charset val="129"/>
        <scheme val="minor"/>
      </rPr>
      <t xml:space="preserve">stenophyllum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</si>
  <si>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가는명아주</t>
  </si>
  <si>
    <t>가는능쟁이, 가는잎명아주, 들명아주, 버들명아주</t>
  </si>
  <si>
    <t>Chenopodium ficifolium Sm.</t>
  </si>
  <si>
    <t>좀명아주</t>
  </si>
  <si>
    <t>좀능쟁이, 청능쟁이</t>
  </si>
  <si>
    <t>      Dysphania</t>
    <phoneticPr fontId="2" type="noConversion"/>
  </si>
  <si>
    <t xml:space="preserve">       양명아주屬</t>
    <phoneticPr fontId="2" type="noConversion"/>
  </si>
  <si>
    <r>
      <t xml:space="preserve">Dysphania ambrosioides </t>
    </r>
    <r>
      <rPr>
        <sz val="9"/>
        <rFont val="맑은 고딕"/>
        <family val="3"/>
        <charset val="129"/>
        <scheme val="minor"/>
      </rPr>
      <t>(L.) Mosyakin &amp; Clemants</t>
    </r>
    <phoneticPr fontId="2" type="noConversion"/>
  </si>
  <si>
    <t>양명아주</t>
    <phoneticPr fontId="5" type="noConversion"/>
  </si>
  <si>
    <t>미국형계, 약능쟁이</t>
  </si>
  <si>
    <t>     Amaranthaceae</t>
    <phoneticPr fontId="2" type="noConversion"/>
  </si>
  <si>
    <t>     비름科</t>
  </si>
  <si>
    <t>      Achyranthes</t>
    <phoneticPr fontId="2" type="noConversion"/>
  </si>
  <si>
    <t xml:space="preserve">       쇠무릎屬</t>
    <phoneticPr fontId="2" type="noConversion"/>
  </si>
  <si>
    <r>
      <t xml:space="preserve">Achyranthes bidentata </t>
    </r>
    <r>
      <rPr>
        <sz val="9"/>
        <rFont val="맑은 고딕"/>
        <family val="3"/>
        <charset val="129"/>
        <scheme val="minor"/>
      </rPr>
      <t>Blume var.</t>
    </r>
    <r>
      <rPr>
        <i/>
        <sz val="9"/>
        <rFont val="맑은 고딕"/>
        <family val="3"/>
        <charset val="129"/>
        <scheme val="minor"/>
      </rPr>
      <t xml:space="preserve"> japonica </t>
    </r>
    <r>
      <rPr>
        <sz val="9"/>
        <rFont val="맑은 고딕"/>
        <family val="3"/>
        <charset val="129"/>
        <scheme val="minor"/>
      </rPr>
      <t>Miq.</t>
    </r>
    <phoneticPr fontId="2" type="noConversion"/>
  </si>
  <si>
    <t>쇠무릎</t>
    <phoneticPr fontId="5" type="noConversion"/>
  </si>
  <si>
    <t>쇄무릅풀, 쇠무릅, 우슬</t>
  </si>
  <si>
    <t>      Amaranthus</t>
    <phoneticPr fontId="2" type="noConversion"/>
  </si>
  <si>
    <t xml:space="preserve">       비름屬</t>
    <phoneticPr fontId="2" type="noConversion"/>
  </si>
  <si>
    <r>
      <t xml:space="preserve">Amaranthus blitum </t>
    </r>
    <r>
      <rPr>
        <sz val="9"/>
        <rFont val="맑은 고딕"/>
        <family val="3"/>
        <charset val="129"/>
        <scheme val="minor"/>
      </rPr>
      <t xml:space="preserve">L. subsp. </t>
    </r>
    <r>
      <rPr>
        <i/>
        <sz val="9"/>
        <rFont val="맑은 고딕"/>
        <family val="3"/>
        <charset val="129"/>
        <scheme val="minor"/>
      </rPr>
      <t>oleraceus</t>
    </r>
    <r>
      <rPr>
        <sz val="9"/>
        <rFont val="맑은 고딕"/>
        <family val="3"/>
        <charset val="129"/>
        <scheme val="minor"/>
      </rPr>
      <t xml:space="preserve"> (L.) Costea</t>
    </r>
    <phoneticPr fontId="2" type="noConversion"/>
  </si>
  <si>
    <t>개비름</t>
  </si>
  <si>
    <t>비름</t>
  </si>
  <si>
    <r>
      <t xml:space="preserve">Amaranthus retroflexus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</si>
  <si>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털비름</t>
  </si>
  <si>
    <t>청맨드래미, 푸른맨도램이</t>
  </si>
  <si>
    <r>
      <t>Amaranthus tricolor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</si>
  <si>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비름</t>
    <phoneticPr fontId="2" type="noConversion"/>
  </si>
  <si>
    <t>개비름, 참비름</t>
  </si>
  <si>
    <t>     Nyctaginaceae</t>
  </si>
  <si>
    <t>     분꽃科</t>
  </si>
  <si>
    <t>      Mirabilis</t>
    <phoneticPr fontId="2" type="noConversion"/>
  </si>
  <si>
    <t xml:space="preserve">       분꽃屬</t>
    <phoneticPr fontId="2" type="noConversion"/>
  </si>
  <si>
    <r>
      <t xml:space="preserve">Mirabilis jalapa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</si>
  <si>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분꽃</t>
    <phoneticPr fontId="2" type="noConversion"/>
  </si>
  <si>
    <t>여자화</t>
  </si>
  <si>
    <t>     Phytolaccaceae</t>
    <phoneticPr fontId="2" type="noConversion"/>
  </si>
  <si>
    <t>     자리공科</t>
  </si>
  <si>
    <t>      Phytolacca</t>
    <phoneticPr fontId="2" type="noConversion"/>
  </si>
  <si>
    <t xml:space="preserve">       자리공屬</t>
    <phoneticPr fontId="2" type="noConversion"/>
  </si>
  <si>
    <r>
      <t xml:space="preserve">Phytolacca americana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</si>
  <si>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미국자리공</t>
  </si>
  <si>
    <t>     Portulacaceae</t>
  </si>
  <si>
    <t xml:space="preserve">     쇠비름科 </t>
  </si>
  <si>
    <t>      Portulaca</t>
    <phoneticPr fontId="2" type="noConversion"/>
  </si>
  <si>
    <t xml:space="preserve">       쇠비름屬</t>
    <phoneticPr fontId="2" type="noConversion"/>
  </si>
  <si>
    <r>
      <t xml:space="preserve">Portulaca oleracea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</si>
  <si>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쇠비름</t>
    <phoneticPr fontId="5" type="noConversion"/>
  </si>
  <si>
    <t>돼지풀</t>
  </si>
  <si>
    <t>     Caryophyllaceae</t>
  </si>
  <si>
    <t xml:space="preserve">     석죽科 </t>
  </si>
  <si>
    <t>      Arenaria</t>
    <phoneticPr fontId="2" type="noConversion"/>
  </si>
  <si>
    <t xml:space="preserve">       벼룩이자리屬</t>
    <phoneticPr fontId="2" type="noConversion"/>
  </si>
  <si>
    <r>
      <t xml:space="preserve">Arenaria serpyllifolia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</si>
  <si>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벼룩이자리</t>
    <phoneticPr fontId="5" type="noConversion"/>
  </si>
  <si>
    <t>      Cerastium</t>
    <phoneticPr fontId="2" type="noConversion"/>
  </si>
  <si>
    <t xml:space="preserve">       점나도나물屬</t>
    <phoneticPr fontId="2" type="noConversion"/>
  </si>
  <si>
    <r>
      <t xml:space="preserve">Cerastium glomeratum </t>
    </r>
    <r>
      <rPr>
        <sz val="9"/>
        <rFont val="맑은 고딕"/>
        <family val="3"/>
        <charset val="129"/>
        <scheme val="minor"/>
      </rPr>
      <t>Thuill.</t>
    </r>
    <phoneticPr fontId="2" type="noConversion"/>
  </si>
  <si>
    <t>유럽점나도나물</t>
    <phoneticPr fontId="5" type="noConversion"/>
  </si>
  <si>
    <t>끈끈이점나도나물, 양점나도나물</t>
    <phoneticPr fontId="2" type="noConversion"/>
  </si>
  <si>
    <r>
      <t>Cerastium holosteoides</t>
    </r>
    <r>
      <rPr>
        <sz val="9"/>
        <rFont val="맑은 고딕"/>
        <family val="3"/>
        <charset val="129"/>
        <scheme val="minor"/>
      </rPr>
      <t xml:space="preserve"> Fr. subsp.</t>
    </r>
    <r>
      <rPr>
        <i/>
        <sz val="9"/>
        <rFont val="맑은 고딕"/>
        <family val="3"/>
        <charset val="129"/>
        <scheme val="minor"/>
      </rPr>
      <t xml:space="preserve"> vulgare </t>
    </r>
    <r>
      <rPr>
        <sz val="9"/>
        <rFont val="맑은 고딕"/>
        <family val="3"/>
        <charset val="129"/>
        <scheme val="minor"/>
      </rPr>
      <t>(Hartm.) I.V.Sokolova</t>
    </r>
    <phoneticPr fontId="2" type="noConversion"/>
  </si>
  <si>
    <t>점나도나물</t>
    <phoneticPr fontId="5" type="noConversion"/>
  </si>
  <si>
    <t>섬점나도나물</t>
  </si>
  <si>
    <t>      Dianthus</t>
    <phoneticPr fontId="2" type="noConversion"/>
  </si>
  <si>
    <t xml:space="preserve">       패랭이꽃屬</t>
    <phoneticPr fontId="2" type="noConversion"/>
  </si>
  <si>
    <r>
      <t xml:space="preserve">Dianthus chinensis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</si>
  <si>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패랭이꽃</t>
    <phoneticPr fontId="5" type="noConversion"/>
  </si>
  <si>
    <t>꽃패랭이꽃, 석죽, 패랭이</t>
  </si>
  <si>
    <t>      Sagina</t>
    <phoneticPr fontId="2" type="noConversion"/>
  </si>
  <si>
    <t xml:space="preserve">       개미자리屬</t>
    <phoneticPr fontId="2" type="noConversion"/>
  </si>
  <si>
    <r>
      <t xml:space="preserve">Sagina maxima </t>
    </r>
    <r>
      <rPr>
        <sz val="9"/>
        <rFont val="맑은 고딕"/>
        <family val="3"/>
        <charset val="129"/>
        <scheme val="minor"/>
      </rPr>
      <t>A.Gray</t>
    </r>
    <phoneticPr fontId="2" type="noConversion"/>
  </si>
  <si>
    <t>큰개미자리</t>
    <phoneticPr fontId="5" type="noConversion"/>
  </si>
  <si>
    <t>좀개미자리</t>
  </si>
  <si>
    <t>      Silene</t>
    <phoneticPr fontId="2" type="noConversion"/>
  </si>
  <si>
    <t xml:space="preserve">       끈끈이장구채屬</t>
    <phoneticPr fontId="2" type="noConversion"/>
  </si>
  <si>
    <r>
      <t xml:space="preserve">Silene armeria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</si>
  <si>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끈끈이대나물</t>
    <phoneticPr fontId="2" type="noConversion"/>
  </si>
  <si>
    <t>세레네</t>
  </si>
  <si>
    <t>      Spergularia</t>
    <phoneticPr fontId="2" type="noConversion"/>
  </si>
  <si>
    <t xml:space="preserve">       갯개미자리屬</t>
    <phoneticPr fontId="2" type="noConversion"/>
  </si>
  <si>
    <r>
      <t xml:space="preserve">Spergularia rubra </t>
    </r>
    <r>
      <rPr>
        <sz val="9"/>
        <rFont val="맑은 고딕"/>
        <family val="3"/>
        <charset val="129"/>
        <scheme val="minor"/>
      </rPr>
      <t>(L.) J.Presl &amp; C.Presl</t>
    </r>
    <phoneticPr fontId="2" type="noConversion"/>
  </si>
  <si>
    <t>유럽개미자리</t>
    <phoneticPr fontId="5" type="noConversion"/>
  </si>
  <si>
    <t>분홍개미자리</t>
  </si>
  <si>
    <t>      Stellaria</t>
    <phoneticPr fontId="2" type="noConversion"/>
  </si>
  <si>
    <t xml:space="preserve">       별꽃屬</t>
    <phoneticPr fontId="2" type="noConversion"/>
  </si>
  <si>
    <r>
      <t xml:space="preserve">Stellaria alsine </t>
    </r>
    <r>
      <rPr>
        <sz val="9"/>
        <rFont val="맑은 고딕"/>
        <family val="3"/>
        <charset val="129"/>
        <scheme val="minor"/>
      </rPr>
      <t>Grimm</t>
    </r>
    <phoneticPr fontId="2" type="noConversion"/>
  </si>
  <si>
    <t>벼룩나물</t>
    <phoneticPr fontId="5" type="noConversion"/>
  </si>
  <si>
    <t>들별꽃, 벼룩별꽃, 보리뱅이</t>
  </si>
  <si>
    <r>
      <t>Stellaria aquatica</t>
    </r>
    <r>
      <rPr>
        <sz val="9"/>
        <rFont val="맑은 고딕"/>
        <family val="3"/>
        <charset val="129"/>
        <scheme val="minor"/>
      </rPr>
      <t xml:space="preserve"> (L.) Scop.</t>
    </r>
    <phoneticPr fontId="2" type="noConversion"/>
  </si>
  <si>
    <t>쇠별꽃</t>
    <phoneticPr fontId="5" type="noConversion"/>
  </si>
  <si>
    <t>콩버무리</t>
  </si>
  <si>
    <r>
      <t>Stellaria media</t>
    </r>
    <r>
      <rPr>
        <sz val="9"/>
        <rFont val="맑은 고딕"/>
        <family val="3"/>
        <charset val="129"/>
        <scheme val="minor"/>
      </rPr>
      <t xml:space="preserve"> (L.) Vill.</t>
    </r>
    <phoneticPr fontId="2" type="noConversion"/>
  </si>
  <si>
    <t>별꽃</t>
    <phoneticPr fontId="5" type="noConversion"/>
  </si>
  <si>
    <t>    Ranales, Ranunculales</t>
  </si>
  <si>
    <t>    미나리아재비目</t>
  </si>
  <si>
    <t>     Ranunculaceae</t>
  </si>
  <si>
    <t>     미나리아재비科</t>
  </si>
  <si>
    <t>      Clematis</t>
    <phoneticPr fontId="2" type="noConversion"/>
  </si>
  <si>
    <t xml:space="preserve">       으아리屬</t>
    <phoneticPr fontId="2" type="noConversion"/>
  </si>
  <si>
    <r>
      <t xml:space="preserve">Clematis apiifolia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</si>
  <si>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사위질빵</t>
  </si>
  <si>
    <t>질빵풀</t>
  </si>
  <si>
    <r>
      <t xml:space="preserve">Clematis mandshurica </t>
    </r>
    <r>
      <rPr>
        <sz val="9"/>
        <rFont val="맑은 고딕"/>
        <family val="3"/>
        <charset val="129"/>
        <scheme val="minor"/>
      </rPr>
      <t>Rupr.</t>
    </r>
    <phoneticPr fontId="2" type="noConversion"/>
  </si>
  <si>
    <t>으아리</t>
  </si>
  <si>
    <t>긴잎으아리, 들으아리, 북참으아리, 위령선, 응아리, 좀으아리, 큰위령선, 큰으아리</t>
  </si>
  <si>
    <r>
      <t xml:space="preserve">Clematis terniflora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</si>
  <si>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참으아리</t>
  </si>
  <si>
    <t>구와으아리, 국화으아리, 왕으아리, 음등덩굴, 주름으아리</t>
  </si>
  <si>
    <t>      Paeonia</t>
    <phoneticPr fontId="2" type="noConversion"/>
  </si>
  <si>
    <t xml:space="preserve">       작약屬</t>
    <phoneticPr fontId="2" type="noConversion"/>
  </si>
  <si>
    <r>
      <t xml:space="preserve">Paeonia lactiflora </t>
    </r>
    <r>
      <rPr>
        <sz val="9"/>
        <rFont val="맑은 고딕"/>
        <family val="3"/>
        <charset val="129"/>
        <scheme val="minor"/>
      </rPr>
      <t>Pall.</t>
    </r>
    <phoneticPr fontId="2" type="noConversion"/>
  </si>
  <si>
    <t>작약</t>
  </si>
  <si>
    <t>EN(위기)</t>
  </si>
  <si>
    <t>적작약, 함박꽃, 함박초</t>
  </si>
  <si>
    <t>      Pulsatilla</t>
    <phoneticPr fontId="2" type="noConversion"/>
  </si>
  <si>
    <t xml:space="preserve">       할미꽃屬</t>
    <phoneticPr fontId="2" type="noConversion"/>
  </si>
  <si>
    <r>
      <t>Pulsatilla koreana (</t>
    </r>
    <r>
      <rPr>
        <sz val="9"/>
        <rFont val="맑은 고딕"/>
        <family val="3"/>
        <charset val="129"/>
        <scheme val="minor"/>
      </rPr>
      <t>Y.Yabe ex Nakai) Nakai ex T.Mori</t>
    </r>
    <phoneticPr fontId="2" type="noConversion"/>
  </si>
  <si>
    <t>할미꽃</t>
  </si>
  <si>
    <t>가는할미꽃, 노고초</t>
  </si>
  <si>
    <t>      Ranunculus</t>
    <phoneticPr fontId="2" type="noConversion"/>
  </si>
  <si>
    <t xml:space="preserve">       미나리아재비屬</t>
    <phoneticPr fontId="2" type="noConversion"/>
  </si>
  <si>
    <r>
      <t xml:space="preserve">Ranunculus cantoniensis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</si>
  <si>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털개구리미나리</t>
  </si>
  <si>
    <t>왜젓가락나물, 털젓가락나물</t>
  </si>
  <si>
    <r>
      <t xml:space="preserve">Ranunculus sceleratus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</si>
  <si>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개구리자리</t>
  </si>
  <si>
    <t>놋동이풀, 늪바구지</t>
  </si>
  <si>
    <r>
      <t xml:space="preserve">Ranunculus tachiroei </t>
    </r>
    <r>
      <rPr>
        <sz val="9"/>
        <rFont val="맑은 고딕"/>
        <family val="3"/>
        <charset val="129"/>
        <scheme val="minor"/>
      </rPr>
      <t>Franch. &amp; Sav.</t>
    </r>
    <phoneticPr fontId="2" type="noConversion"/>
  </si>
  <si>
    <t>개구리미나리</t>
  </si>
  <si>
    <t>개구리자리, 미나리바구지</t>
  </si>
  <si>
    <t>     Lardizabalaceae</t>
  </si>
  <si>
    <t>     으름덩굴科</t>
  </si>
  <si>
    <t>      Akebia</t>
    <phoneticPr fontId="2" type="noConversion"/>
  </si>
  <si>
    <t xml:space="preserve">       으름屬</t>
    <phoneticPr fontId="2" type="noConversion"/>
  </si>
  <si>
    <r>
      <t>Akebia quinata</t>
    </r>
    <r>
      <rPr>
        <sz val="9"/>
        <rFont val="맑은 고딕"/>
        <family val="3"/>
        <charset val="129"/>
        <scheme val="minor"/>
      </rPr>
      <t xml:space="preserve"> (Houtt.) Decne.</t>
    </r>
    <phoneticPr fontId="2" type="noConversion"/>
  </si>
  <si>
    <t>으름덩굴</t>
  </si>
  <si>
    <t>목통, 으름</t>
  </si>
  <si>
    <t>     Menispermaceae</t>
    <phoneticPr fontId="2" type="noConversion"/>
  </si>
  <si>
    <t>     새모래덩굴科</t>
    <phoneticPr fontId="2" type="noConversion"/>
  </si>
  <si>
    <t>      Cocculus</t>
    <phoneticPr fontId="2" type="noConversion"/>
  </si>
  <si>
    <t xml:space="preserve">       댕댕이덩굴屬</t>
    <phoneticPr fontId="2" type="noConversion"/>
  </si>
  <si>
    <r>
      <t>Cocculus orbiculatus</t>
    </r>
    <r>
      <rPr>
        <sz val="9"/>
        <rFont val="맑은 고딕"/>
        <family val="3"/>
        <charset val="129"/>
        <scheme val="minor"/>
      </rPr>
      <t xml:space="preserve"> (L.) DC.</t>
    </r>
    <phoneticPr fontId="2" type="noConversion"/>
  </si>
  <si>
    <t>댕댕이덩굴</t>
    <phoneticPr fontId="5" type="noConversion"/>
  </si>
  <si>
    <t>끗비돗초, 댕강덩굴</t>
  </si>
  <si>
    <t>      Menispermum</t>
    <phoneticPr fontId="2" type="noConversion"/>
  </si>
  <si>
    <t xml:space="preserve">       새모래덩굴屬</t>
    <phoneticPr fontId="2" type="noConversion"/>
  </si>
  <si>
    <r>
      <t xml:space="preserve">Menispermum dauricum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</si>
  <si>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새모래덩굴</t>
  </si>
  <si>
    <t>    Magnoliales</t>
    <phoneticPr fontId="2" type="noConversion"/>
  </si>
  <si>
    <t>    목련目</t>
  </si>
  <si>
    <t>     Magnoliaceae</t>
  </si>
  <si>
    <t>     목련科</t>
  </si>
  <si>
    <t>      Magnolia</t>
    <phoneticPr fontId="2" type="noConversion"/>
  </si>
  <si>
    <t xml:space="preserve">       목련屬</t>
    <phoneticPr fontId="2" type="noConversion"/>
  </si>
  <si>
    <r>
      <t xml:space="preserve">Magnolia kobus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</si>
  <si>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목련</t>
  </si>
  <si>
    <t>멸종위기종 (CR)</t>
  </si>
  <si>
    <t>Ⅴ</t>
  </si>
  <si>
    <t>     Lauraceae</t>
  </si>
  <si>
    <t>     녹나무科</t>
    <phoneticPr fontId="2" type="noConversion"/>
  </si>
  <si>
    <t>      Lindera</t>
    <phoneticPr fontId="2" type="noConversion"/>
  </si>
  <si>
    <t xml:space="preserve">       생강나무屬</t>
    <phoneticPr fontId="2" type="noConversion"/>
  </si>
  <si>
    <r>
      <t xml:space="preserve">Lindera erythrocarpa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</si>
  <si>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비목나무</t>
  </si>
  <si>
    <t>보얀목, 윤여리나무</t>
  </si>
  <si>
    <r>
      <t>Lindera glauca</t>
    </r>
    <r>
      <rPr>
        <sz val="9"/>
        <rFont val="맑은 고딕"/>
        <family val="3"/>
        <charset val="129"/>
        <scheme val="minor"/>
      </rPr>
      <t xml:space="preserve"> (Siebold &amp; Zucc.) Blume</t>
    </r>
    <phoneticPr fontId="2" type="noConversion"/>
  </si>
  <si>
    <t>감태나무</t>
  </si>
  <si>
    <t>간자목, 뇌성목, 백동백, 백동백나무, 흰동백나무</t>
  </si>
  <si>
    <r>
      <t xml:space="preserve">Lindera obtusiloba </t>
    </r>
    <r>
      <rPr>
        <sz val="9"/>
        <rFont val="맑은 고딕"/>
        <family val="3"/>
        <charset val="129"/>
        <scheme val="minor"/>
      </rPr>
      <t>Blume</t>
    </r>
    <phoneticPr fontId="2" type="noConversion"/>
  </si>
  <si>
    <t>생강나무</t>
  </si>
  <si>
    <t>개동백나무, 동백나무, 아구사리, 아귀나무</t>
  </si>
  <si>
    <t>    Papaverales</t>
  </si>
  <si>
    <t>    양귀비目</t>
  </si>
  <si>
    <t>     Papaveraceae</t>
    <phoneticPr fontId="2" type="noConversion"/>
  </si>
  <si>
    <t>     양귀비科</t>
  </si>
  <si>
    <t>      Chelidonium</t>
    <phoneticPr fontId="2" type="noConversion"/>
  </si>
  <si>
    <t xml:space="preserve">       애기똥풀屬</t>
    <phoneticPr fontId="2" type="noConversion"/>
  </si>
  <si>
    <r>
      <t>Chelidonium majus</t>
    </r>
    <r>
      <rPr>
        <sz val="9"/>
        <rFont val="맑은 고딕"/>
        <family val="3"/>
        <charset val="129"/>
        <scheme val="minor"/>
      </rPr>
      <t xml:space="preserve"> L. subsp.</t>
    </r>
    <r>
      <rPr>
        <i/>
        <sz val="9"/>
        <rFont val="맑은 고딕"/>
        <family val="3"/>
        <charset val="129"/>
        <scheme val="minor"/>
      </rPr>
      <t xml:space="preserve"> asiaticum </t>
    </r>
    <r>
      <rPr>
        <sz val="9"/>
        <rFont val="맑은 고딕"/>
        <family val="3"/>
        <charset val="129"/>
        <scheme val="minor"/>
      </rPr>
      <t>H.Hara</t>
    </r>
    <phoneticPr fontId="2" type="noConversion"/>
  </si>
  <si>
    <t>애기똥풀</t>
  </si>
  <si>
    <t>까치다리, 씨아똥, 젖풀, 젖풀 ?</t>
  </si>
  <si>
    <t>     Fumariaceae</t>
  </si>
  <si>
    <t>     현호색科</t>
  </si>
  <si>
    <t>      Corydalis</t>
    <phoneticPr fontId="2" type="noConversion"/>
  </si>
  <si>
    <t xml:space="preserve">       현호색屬</t>
    <phoneticPr fontId="2" type="noConversion"/>
  </si>
  <si>
    <r>
      <t xml:space="preserve">Corydalis heterocarpa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</si>
  <si>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염주괴불주머니</t>
  </si>
  <si>
    <t>갯현호색</t>
  </si>
  <si>
    <t>     Brassicaceae</t>
    <phoneticPr fontId="2" type="noConversion"/>
  </si>
  <si>
    <t>     배추科</t>
    <phoneticPr fontId="2" type="noConversion"/>
  </si>
  <si>
    <t>      Barbarea</t>
    <phoneticPr fontId="2" type="noConversion"/>
  </si>
  <si>
    <t xml:space="preserve">       나도냉이屬</t>
    <phoneticPr fontId="2" type="noConversion"/>
  </si>
  <si>
    <r>
      <t xml:space="preserve">Barbarea orthoceras </t>
    </r>
    <r>
      <rPr>
        <sz val="9"/>
        <rFont val="맑은 고딕"/>
        <family val="3"/>
        <charset val="129"/>
        <scheme val="minor"/>
      </rPr>
      <t>Ledeb.</t>
    </r>
    <phoneticPr fontId="2" type="noConversion"/>
  </si>
  <si>
    <t>나도냉이</t>
  </si>
  <si>
    <t>산냉이, 시베리아장대, 시베리야장대</t>
  </si>
  <si>
    <t>      Brassica</t>
    <phoneticPr fontId="2" type="noConversion"/>
  </si>
  <si>
    <t xml:space="preserve">       배추屬</t>
    <phoneticPr fontId="2" type="noConversion"/>
  </si>
  <si>
    <r>
      <t>Brassica juncea</t>
    </r>
    <r>
      <rPr>
        <sz val="9"/>
        <rFont val="맑은 고딕"/>
        <family val="3"/>
        <charset val="129"/>
        <scheme val="minor"/>
      </rPr>
      <t xml:space="preserve"> (L.) Czern.</t>
    </r>
    <phoneticPr fontId="2" type="noConversion"/>
  </si>
  <si>
    <t>갓</t>
  </si>
  <si>
    <t>계자, 상갓</t>
  </si>
  <si>
    <t>      Capsella</t>
    <phoneticPr fontId="2" type="noConversion"/>
  </si>
  <si>
    <t xml:space="preserve">       냉이屬</t>
    <phoneticPr fontId="2" type="noConversion"/>
  </si>
  <si>
    <r>
      <t>Capsella bursa-pastoris</t>
    </r>
    <r>
      <rPr>
        <sz val="9"/>
        <rFont val="맑은 고딕"/>
        <family val="3"/>
        <charset val="129"/>
        <scheme val="minor"/>
      </rPr>
      <t xml:space="preserve"> (L.) Medik.</t>
    </r>
    <phoneticPr fontId="2" type="noConversion"/>
  </si>
  <si>
    <t>냉이</t>
  </si>
  <si>
    <t>나생이, 나숭게, 내생이</t>
  </si>
  <si>
    <t>      Cardamine</t>
    <phoneticPr fontId="2" type="noConversion"/>
  </si>
  <si>
    <t xml:space="preserve">       황새냉이屬</t>
    <phoneticPr fontId="2" type="noConversion"/>
  </si>
  <si>
    <r>
      <t xml:space="preserve">Cardamine fallax </t>
    </r>
    <r>
      <rPr>
        <sz val="9"/>
        <rFont val="맑은 고딕"/>
        <family val="3"/>
        <charset val="129"/>
        <scheme val="minor"/>
      </rPr>
      <t>(O.E.Schulz) Nakai</t>
    </r>
    <phoneticPr fontId="2" type="noConversion"/>
  </si>
  <si>
    <t>좁쌀냉이</t>
  </si>
  <si>
    <t>민좁쌀냉이, 선털황새냉이, 선황새냉이, 좁살냉이, 좁쌀황새냉이</t>
  </si>
  <si>
    <r>
      <t xml:space="preserve">Cardamine flexuosa </t>
    </r>
    <r>
      <rPr>
        <sz val="9"/>
        <rFont val="맑은 고딕"/>
        <family val="3"/>
        <charset val="129"/>
        <scheme val="minor"/>
      </rPr>
      <t>With.</t>
    </r>
    <phoneticPr fontId="2" type="noConversion"/>
  </si>
  <si>
    <t>황새냉이</t>
  </si>
  <si>
    <t>      Draba</t>
    <phoneticPr fontId="2" type="noConversion"/>
  </si>
  <si>
    <t xml:space="preserve">       꽃다지屬</t>
    <phoneticPr fontId="2" type="noConversion"/>
  </si>
  <si>
    <r>
      <t xml:space="preserve">Draba nemorosa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</si>
  <si>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꽃다지</t>
  </si>
  <si>
    <t>코딱지나물</t>
  </si>
  <si>
    <t>      Lepidium</t>
    <phoneticPr fontId="2" type="noConversion"/>
  </si>
  <si>
    <t xml:space="preserve">       다닥냉이屬</t>
    <phoneticPr fontId="2" type="noConversion"/>
  </si>
  <si>
    <r>
      <t xml:space="preserve">Lepidium virginicum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</si>
  <si>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콩다닥냉이</t>
  </si>
  <si>
    <t>좀다닥냉이, 콩말냉이</t>
  </si>
  <si>
    <t>      Rorippa</t>
    <phoneticPr fontId="2" type="noConversion"/>
  </si>
  <si>
    <t xml:space="preserve">       개갓냉이屬</t>
    <phoneticPr fontId="2" type="noConversion"/>
  </si>
  <si>
    <r>
      <t xml:space="preserve">Rorippa cantoniensis </t>
    </r>
    <r>
      <rPr>
        <sz val="9"/>
        <rFont val="맑은 고딕"/>
        <family val="3"/>
        <charset val="129"/>
        <scheme val="minor"/>
      </rPr>
      <t>(Lour.) Ohwi</t>
    </r>
    <phoneticPr fontId="2" type="noConversion"/>
  </si>
  <si>
    <t>좀개갓냉이</t>
  </si>
  <si>
    <t>앉은꽃속속이풀, 좀갓냉이, 좀개갔냉이, 좀구슬갓냉이, 좀구슬냉이</t>
  </si>
  <si>
    <r>
      <t xml:space="preserve">Rorippa indica </t>
    </r>
    <r>
      <rPr>
        <sz val="9"/>
        <rFont val="맑은 고딕"/>
        <family val="3"/>
        <charset val="129"/>
        <scheme val="minor"/>
      </rPr>
      <t>(L.) Hiern</t>
    </r>
    <phoneticPr fontId="2" type="noConversion"/>
  </si>
  <si>
    <t>개갓냉이</t>
  </si>
  <si>
    <t>갓냉이, 개갔냉이, 선속속이풀, 쇠냉이, 줄속속이풀</t>
  </si>
  <si>
    <r>
      <t xml:space="preserve">Rorippa palustris </t>
    </r>
    <r>
      <rPr>
        <sz val="9"/>
        <rFont val="맑은 고딕"/>
        <family val="3"/>
        <charset val="129"/>
        <scheme val="minor"/>
      </rPr>
      <t>(L.) Besser</t>
    </r>
    <phoneticPr fontId="2" type="noConversion"/>
  </si>
  <si>
    <t>속속이풀</t>
  </si>
  <si>
    <t>속속냉이</t>
  </si>
  <si>
    <t>      Thlaspi</t>
    <phoneticPr fontId="2" type="noConversion"/>
  </si>
  <si>
    <t xml:space="preserve">       말냉이屬</t>
    <phoneticPr fontId="2" type="noConversion"/>
  </si>
  <si>
    <r>
      <t xml:space="preserve">Thlaspi arvense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</si>
  <si>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말냉이</t>
  </si>
  <si>
    <t>말황새냉이</t>
  </si>
  <si>
    <t>    Rosales</t>
  </si>
  <si>
    <t>    장미目</t>
  </si>
  <si>
    <t>     Crassulaceae</t>
  </si>
  <si>
    <t>     돌나물科</t>
    <phoneticPr fontId="2" type="noConversion"/>
  </si>
  <si>
    <t>      Penthorum</t>
    <phoneticPr fontId="2" type="noConversion"/>
  </si>
  <si>
    <t xml:space="preserve">       낙지다리屬</t>
    <phoneticPr fontId="2" type="noConversion"/>
  </si>
  <si>
    <r>
      <t xml:space="preserve">Penthorum chinense </t>
    </r>
    <r>
      <rPr>
        <sz val="9"/>
        <rFont val="맑은 고딕"/>
        <family val="3"/>
        <charset val="129"/>
        <scheme val="minor"/>
      </rPr>
      <t>Pursh</t>
    </r>
    <phoneticPr fontId="2" type="noConversion"/>
  </si>
  <si>
    <t>낙지다리</t>
    <phoneticPr fontId="5" type="noConversion"/>
  </si>
  <si>
    <t>낙지다리풀</t>
  </si>
  <si>
    <t>      Phedimus</t>
    <phoneticPr fontId="2" type="noConversion"/>
  </si>
  <si>
    <t xml:space="preserve">       기린초屬</t>
    <phoneticPr fontId="2" type="noConversion"/>
  </si>
  <si>
    <r>
      <t>Phedimus aizoon</t>
    </r>
    <r>
      <rPr>
        <sz val="9"/>
        <rFont val="맑은 고딕"/>
        <family val="3"/>
        <charset val="129"/>
        <scheme val="minor"/>
      </rPr>
      <t xml:space="preserve"> (L.) 't Hart var.</t>
    </r>
    <r>
      <rPr>
        <i/>
        <sz val="9"/>
        <rFont val="맑은 고딕"/>
        <family val="3"/>
        <charset val="129"/>
        <scheme val="minor"/>
      </rPr>
      <t xml:space="preserve"> floribundus </t>
    </r>
    <r>
      <rPr>
        <sz val="9"/>
        <rFont val="맑은 고딕"/>
        <family val="3"/>
        <charset val="129"/>
        <scheme val="minor"/>
      </rPr>
      <t>H.Ohba</t>
    </r>
    <phoneticPr fontId="2" type="noConversion"/>
  </si>
  <si>
    <t>기린초</t>
  </si>
  <si>
    <t>각시기린초, 넓은잎기린초</t>
  </si>
  <si>
    <t>      Sedum</t>
    <phoneticPr fontId="2" type="noConversion"/>
  </si>
  <si>
    <t xml:space="preserve">       돌나물屬</t>
    <phoneticPr fontId="2" type="noConversion"/>
  </si>
  <si>
    <r>
      <t xml:space="preserve">Sedum bulbiferum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</si>
  <si>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말똥비름</t>
  </si>
  <si>
    <t>싹눈돌나물, 알돌나물, 알돌나물아재비</t>
  </si>
  <si>
    <r>
      <t xml:space="preserve">Sedum sarmentosum </t>
    </r>
    <r>
      <rPr>
        <sz val="9"/>
        <rFont val="맑은 고딕"/>
        <family val="3"/>
        <charset val="129"/>
        <scheme val="minor"/>
      </rPr>
      <t>Bunge</t>
    </r>
    <phoneticPr fontId="2" type="noConversion"/>
  </si>
  <si>
    <t>돌나물</t>
  </si>
  <si>
    <t>돈나물</t>
  </si>
  <si>
    <t>     Platanaceae</t>
  </si>
  <si>
    <t>     버즘나무科</t>
  </si>
  <si>
    <t>      Platanus</t>
    <phoneticPr fontId="2" type="noConversion"/>
  </si>
  <si>
    <t xml:space="preserve">       버즘나무屬</t>
    <phoneticPr fontId="2" type="noConversion"/>
  </si>
  <si>
    <r>
      <t xml:space="preserve">Platanus orientalis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</si>
  <si>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버즘나무</t>
  </si>
  <si>
    <t>방울나무, 버짐나무, 푸라타나무, 풀라탄나무</t>
  </si>
  <si>
    <t>     Rosaceae</t>
    <phoneticPr fontId="2" type="noConversion"/>
  </si>
  <si>
    <t>     장미科</t>
  </si>
  <si>
    <t>     Aria</t>
    <phoneticPr fontId="2" type="noConversion"/>
  </si>
  <si>
    <t xml:space="preserve">       팥배나무屬</t>
    <phoneticPr fontId="2" type="noConversion"/>
  </si>
  <si>
    <r>
      <t xml:space="preserve">Aria alnifolia </t>
    </r>
    <r>
      <rPr>
        <sz val="9"/>
        <rFont val="맑은 고딕"/>
        <family val="3"/>
        <charset val="129"/>
        <scheme val="minor"/>
      </rPr>
      <t>(Siebold &amp; Zucc.) Decne.</t>
    </r>
    <phoneticPr fontId="2" type="noConversion"/>
  </si>
  <si>
    <t>팥배나무</t>
    <phoneticPr fontId="5" type="noConversion"/>
  </si>
  <si>
    <t>긴팟배, 달피팥배나무, 둥근잎팥배나무, 둥근팟배나무, 물방치나무, 물앵도나무, 벌배나무, 산매자나무, 왕잎팟배, 왕팥배나무, 운향나무, 참팥배나무, 팟배, 팟배나무</t>
  </si>
  <si>
    <t>      Duchesnea</t>
    <phoneticPr fontId="2" type="noConversion"/>
  </si>
  <si>
    <t xml:space="preserve">       뱀딸기屬</t>
    <phoneticPr fontId="2" type="noConversion"/>
  </si>
  <si>
    <r>
      <t>Duchesnea indica</t>
    </r>
    <r>
      <rPr>
        <sz val="9"/>
        <rFont val="맑은 고딕"/>
        <family val="3"/>
        <charset val="129"/>
        <scheme val="minor"/>
      </rPr>
      <t xml:space="preserve"> (Andrews) Teschem.</t>
    </r>
    <phoneticPr fontId="2" type="noConversion"/>
  </si>
  <si>
    <t>뱀딸기</t>
    <phoneticPr fontId="5" type="noConversion"/>
  </si>
  <si>
    <t>산뱀딸기</t>
  </si>
  <si>
    <t>      Potentilla</t>
    <phoneticPr fontId="2" type="noConversion"/>
  </si>
  <si>
    <t xml:space="preserve">       양지꽃屬</t>
    <phoneticPr fontId="2" type="noConversion"/>
  </si>
  <si>
    <r>
      <t>Potentilla anemonifolia</t>
    </r>
    <r>
      <rPr>
        <sz val="9"/>
        <rFont val="맑은 고딕"/>
        <family val="3"/>
        <charset val="129"/>
        <scheme val="minor"/>
      </rPr>
      <t xml:space="preserve"> Lehm.</t>
    </r>
    <phoneticPr fontId="2" type="noConversion"/>
  </si>
  <si>
    <t>가락지나물</t>
  </si>
  <si>
    <t>가는잎쇠스랑개비, 소스랑개비, 쇠스랑개비, 아기쇠스랑개비, 작은잎가락지나물, 큰잎가락지나물</t>
  </si>
  <si>
    <r>
      <t>Potentilla fragarioides</t>
    </r>
    <r>
      <rPr>
        <sz val="9"/>
        <rFont val="맑은 고딕"/>
        <family val="3"/>
        <charset val="129"/>
        <scheme val="minor"/>
      </rPr>
      <t xml:space="preserve"> L. var.</t>
    </r>
    <r>
      <rPr>
        <i/>
        <sz val="9"/>
        <rFont val="맑은 고딕"/>
        <family val="3"/>
        <charset val="129"/>
        <scheme val="minor"/>
      </rPr>
      <t xml:space="preserve"> major</t>
    </r>
    <r>
      <rPr>
        <sz val="9"/>
        <rFont val="맑은 고딕"/>
        <family val="3"/>
        <charset val="129"/>
        <scheme val="minor"/>
      </rPr>
      <t xml:space="preserve"> Maxim.</t>
    </r>
    <phoneticPr fontId="2" type="noConversion"/>
  </si>
  <si>
    <t>양지꽃</t>
    <phoneticPr fontId="5" type="noConversion"/>
  </si>
  <si>
    <t>소시랑개비, 애기양지꽃, 왕양지꽃, 좀양지꽃, 큰소시랑개비</t>
  </si>
  <si>
    <r>
      <t xml:space="preserve">Potentilla supina </t>
    </r>
    <r>
      <rPr>
        <sz val="9"/>
        <rFont val="맑은 고딕"/>
        <family val="3"/>
        <charset val="129"/>
        <scheme val="minor"/>
      </rPr>
      <t>L. subsp</t>
    </r>
    <r>
      <rPr>
        <i/>
        <sz val="9"/>
        <rFont val="맑은 고딕"/>
        <family val="3"/>
        <charset val="129"/>
        <scheme val="minor"/>
      </rPr>
      <t xml:space="preserve">. paradoxa </t>
    </r>
    <r>
      <rPr>
        <sz val="9"/>
        <rFont val="맑은 고딕"/>
        <family val="3"/>
        <charset val="129"/>
        <scheme val="minor"/>
      </rPr>
      <t>(Nutt.) Soják</t>
    </r>
    <phoneticPr fontId="2" type="noConversion"/>
  </si>
  <si>
    <t>개소시랑개비</t>
    <phoneticPr fontId="5" type="noConversion"/>
  </si>
  <si>
    <t>개쇠스랑개비, 깃쇠스랑개비, 수소시랑개비, 큰양지꽃</t>
  </si>
  <si>
    <t>      Pourthiaea</t>
    <phoneticPr fontId="2" type="noConversion"/>
  </si>
  <si>
    <t xml:space="preserve">       윤노리나무屬</t>
    <phoneticPr fontId="2" type="noConversion"/>
  </si>
  <si>
    <r>
      <t>Pourthiaea villosa</t>
    </r>
    <r>
      <rPr>
        <sz val="9"/>
        <rFont val="맑은 고딕"/>
        <family val="3"/>
        <charset val="129"/>
        <scheme val="minor"/>
      </rPr>
      <t xml:space="preserve"> (Thunb.) Decne.</t>
    </r>
    <phoneticPr fontId="2" type="noConversion"/>
  </si>
  <si>
    <t>윤노리나무</t>
    <phoneticPr fontId="5" type="noConversion"/>
  </si>
  <si>
    <t>긴윤노리나무, 꼭지윤노리, 꼭지윤노리나무, 꼭지윤여리, 참윤여리</t>
  </si>
  <si>
    <t>      Prunus</t>
    <phoneticPr fontId="2" type="noConversion"/>
  </si>
  <si>
    <t xml:space="preserve">       벚나무屬</t>
    <phoneticPr fontId="2" type="noConversion"/>
  </si>
  <si>
    <r>
      <t xml:space="preserve">Prunus davidiana </t>
    </r>
    <r>
      <rPr>
        <sz val="9"/>
        <rFont val="맑은 고딕"/>
        <family val="3"/>
        <charset val="129"/>
        <scheme val="minor"/>
      </rPr>
      <t>(Carrière) Franch.</t>
    </r>
    <phoneticPr fontId="2" type="noConversion"/>
  </si>
  <si>
    <t>산복사나무</t>
    <phoneticPr fontId="5" type="noConversion"/>
  </si>
  <si>
    <t>산복사나무</t>
  </si>
  <si>
    <t>Ⅳ</t>
  </si>
  <si>
    <r>
      <t xml:space="preserve">Prunus mume </t>
    </r>
    <r>
      <rPr>
        <sz val="9"/>
        <rFont val="맑은 고딕"/>
        <family val="3"/>
        <charset val="129"/>
        <scheme val="minor"/>
      </rPr>
      <t>(Siebold) Siebold &amp; Zucc.</t>
    </r>
    <phoneticPr fontId="2" type="noConversion"/>
  </si>
  <si>
    <t>매실나무</t>
    <phoneticPr fontId="2" type="noConversion"/>
  </si>
  <si>
    <t>매화나무</t>
  </si>
  <si>
    <r>
      <t xml:space="preserve">Prunus sargentii </t>
    </r>
    <r>
      <rPr>
        <sz val="9"/>
        <rFont val="맑은 고딕"/>
        <family val="3"/>
        <charset val="129"/>
        <scheme val="minor"/>
      </rPr>
      <t>Rehder</t>
    </r>
    <phoneticPr fontId="2" type="noConversion"/>
  </si>
  <si>
    <t>산벚나무</t>
    <phoneticPr fontId="5" type="noConversion"/>
  </si>
  <si>
    <t>사젠트벗나무, 산벗나무, 왕산벚나무, 홍산벚나무</t>
  </si>
  <si>
    <r>
      <t xml:space="preserve">Prunus serrulata </t>
    </r>
    <r>
      <rPr>
        <sz val="9"/>
        <rFont val="맑은 고딕"/>
        <family val="3"/>
        <charset val="129"/>
        <scheme val="minor"/>
      </rPr>
      <t>Lindl. f.</t>
    </r>
    <r>
      <rPr>
        <i/>
        <sz val="9"/>
        <rFont val="맑은 고딕"/>
        <family val="3"/>
        <charset val="129"/>
        <scheme val="minor"/>
      </rPr>
      <t xml:space="preserve"> spontanea (Maxim.) </t>
    </r>
    <r>
      <rPr>
        <sz val="9"/>
        <rFont val="맑은 고딕"/>
        <family val="3"/>
        <charset val="129"/>
        <scheme val="minor"/>
      </rPr>
      <t>Chin S.Chang</t>
    </r>
    <phoneticPr fontId="2" type="noConversion"/>
  </si>
  <si>
    <t>벚나무</t>
    <phoneticPr fontId="5" type="noConversion"/>
  </si>
  <si>
    <t>벗나무, 산벗나무, 참벗나무</t>
  </si>
  <si>
    <t>      Pyracantha</t>
    <phoneticPr fontId="2" type="noConversion"/>
  </si>
  <si>
    <t xml:space="preserve">       피라칸다屬</t>
    <phoneticPr fontId="2" type="noConversion"/>
  </si>
  <si>
    <r>
      <t>Pyracantha angustifolia (</t>
    </r>
    <r>
      <rPr>
        <sz val="9"/>
        <rFont val="맑은 고딕"/>
        <family val="3"/>
        <charset val="129"/>
        <scheme val="minor"/>
      </rPr>
      <t>Franch.) C.K.Schneid.</t>
    </r>
    <phoneticPr fontId="2" type="noConversion"/>
  </si>
  <si>
    <t>좁은잎피라칸타</t>
  </si>
  <si>
    <t>피라칸다</t>
    <phoneticPr fontId="2" type="noConversion"/>
  </si>
  <si>
    <t>      Rosa</t>
    <phoneticPr fontId="2" type="noConversion"/>
  </si>
  <si>
    <t xml:space="preserve">       장미屬</t>
    <phoneticPr fontId="2" type="noConversion"/>
  </si>
  <si>
    <r>
      <t xml:space="preserve">Rosa lucieae </t>
    </r>
    <r>
      <rPr>
        <sz val="9"/>
        <rFont val="맑은 고딕"/>
        <family val="3"/>
        <charset val="129"/>
        <scheme val="minor"/>
      </rPr>
      <t>Franch. &amp; Rochebr. ex Crép.</t>
    </r>
    <phoneticPr fontId="2" type="noConversion"/>
  </si>
  <si>
    <t>돌가시나무</t>
    <phoneticPr fontId="5" type="noConversion"/>
  </si>
  <si>
    <t>긴돌가시나무, 대도가시나무, 대마도가시나무, 반들가시나무, 붉은돌가시나무, 홍돌가시나무</t>
  </si>
  <si>
    <r>
      <t xml:space="preserve">Rosa multiflora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</si>
  <si>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찔레꽃</t>
    <phoneticPr fontId="5" type="noConversion"/>
  </si>
  <si>
    <t>가시나무, 들장미, 새버나무, 설널네나무, 질꾸나무, 질누나무, 찔레꽃</t>
  </si>
  <si>
    <t>      Rubus</t>
    <phoneticPr fontId="2" type="noConversion"/>
  </si>
  <si>
    <t xml:space="preserve">       산딸기屬</t>
    <phoneticPr fontId="2" type="noConversion"/>
  </si>
  <si>
    <r>
      <t xml:space="preserve">Rubus crataegifolius </t>
    </r>
    <r>
      <rPr>
        <sz val="9"/>
        <rFont val="맑은 고딕"/>
        <family val="3"/>
        <charset val="129"/>
        <scheme val="minor"/>
      </rPr>
      <t>Bunge</t>
    </r>
    <phoneticPr fontId="2" type="noConversion"/>
  </si>
  <si>
    <t>산딸기</t>
    <phoneticPr fontId="5" type="noConversion"/>
  </si>
  <si>
    <t>곰딸, 긴나무딸기, 긴잎나무딸기, 긴잎산딸기, 나무딸기, 산딸기나무, 참딸, 함박딸, 흰딸</t>
  </si>
  <si>
    <r>
      <t xml:space="preserve">Rubus parvifolius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</si>
  <si>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멍석딸기</t>
  </si>
  <si>
    <t>덤풀딸기, 멍두딸, 멍딸기, 멍석딸, 번둥딸나무, 사수딸기, 수리딸나무, 제주멍석</t>
  </si>
  <si>
    <r>
      <t xml:space="preserve">Rubus pungens </t>
    </r>
    <r>
      <rPr>
        <sz val="9"/>
        <rFont val="맑은 고딕"/>
        <family val="3"/>
        <charset val="129"/>
        <scheme val="minor"/>
      </rPr>
      <t>Cambess.</t>
    </r>
    <phoneticPr fontId="2" type="noConversion"/>
  </si>
  <si>
    <t>줄딸기</t>
    <phoneticPr fontId="5" type="noConversion"/>
  </si>
  <si>
    <t>자생식물</t>
    <phoneticPr fontId="5" type="noConversion"/>
  </si>
  <si>
    <t>곰의딸, 덤불딸기, 덩굴딸기, 동꿀딸기, 애기오엽딸기</t>
  </si>
  <si>
    <t>      Sanguisorba</t>
    <phoneticPr fontId="2" type="noConversion"/>
  </si>
  <si>
    <t xml:space="preserve">       오이풀屬</t>
    <phoneticPr fontId="2" type="noConversion"/>
  </si>
  <si>
    <r>
      <t xml:space="preserve">Sanguisorba officinalis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</si>
  <si>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오이풀</t>
    <phoneticPr fontId="5" type="noConversion"/>
  </si>
  <si>
    <t>수박풀, 외순나물, 지우, 지우초</t>
  </si>
  <si>
    <t>      Spiraea</t>
    <phoneticPr fontId="2" type="noConversion"/>
  </si>
  <si>
    <t xml:space="preserve">       조팝나무屬</t>
    <phoneticPr fontId="2" type="noConversion"/>
  </si>
  <si>
    <r>
      <t xml:space="preserve">Spiraea prunifolia </t>
    </r>
    <r>
      <rPr>
        <sz val="9"/>
        <rFont val="맑은 고딕"/>
        <family val="3"/>
        <charset val="129"/>
        <scheme val="minor"/>
      </rPr>
      <t xml:space="preserve">Siebold &amp; Zucc. f. </t>
    </r>
    <r>
      <rPr>
        <i/>
        <sz val="9"/>
        <rFont val="맑은 고딕"/>
        <family val="3"/>
        <charset val="129"/>
        <scheme val="minor"/>
      </rPr>
      <t xml:space="preserve">simpliciflora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</si>
  <si>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조팝나무</t>
    <phoneticPr fontId="5" type="noConversion"/>
  </si>
  <si>
    <t>홑조팝나무</t>
  </si>
  <si>
    <r>
      <t xml:space="preserve">Spiraea thunbergii </t>
    </r>
    <r>
      <rPr>
        <sz val="9"/>
        <rFont val="맑은 고딕"/>
        <family val="3"/>
        <charset val="129"/>
        <scheme val="minor"/>
      </rPr>
      <t>Siebold ex Blume</t>
    </r>
    <phoneticPr fontId="2" type="noConversion"/>
  </si>
  <si>
    <t>가는잎조팝나무</t>
    <phoneticPr fontId="2" type="noConversion"/>
  </si>
  <si>
    <t>능수조팝나무, 분설화, 틈벌구조팝나무</t>
  </si>
  <si>
    <t>      Stephanandra</t>
    <phoneticPr fontId="2" type="noConversion"/>
  </si>
  <si>
    <t xml:space="preserve">       국수나무屬</t>
    <phoneticPr fontId="2" type="noConversion"/>
  </si>
  <si>
    <r>
      <t xml:space="preserve">Stephanandra incisa </t>
    </r>
    <r>
      <rPr>
        <sz val="9"/>
        <rFont val="맑은 고딕"/>
        <family val="3"/>
        <charset val="129"/>
        <scheme val="minor"/>
      </rPr>
      <t>(Thunb.) Zabel</t>
    </r>
    <phoneticPr fontId="2" type="noConversion"/>
  </si>
  <si>
    <t>국수나무</t>
    <phoneticPr fontId="5" type="noConversion"/>
  </si>
  <si>
    <t>거렁방이나무, 고광나무, 뱁새더울</t>
  </si>
  <si>
    <t>     Leguminosae</t>
    <phoneticPr fontId="2" type="noConversion"/>
  </si>
  <si>
    <t>     콩科</t>
  </si>
  <si>
    <t>      Albizia</t>
    <phoneticPr fontId="2" type="noConversion"/>
  </si>
  <si>
    <t xml:space="preserve">       자귀나무屬</t>
    <phoneticPr fontId="2" type="noConversion"/>
  </si>
  <si>
    <r>
      <t xml:space="preserve">Albizia julibrissin </t>
    </r>
    <r>
      <rPr>
        <sz val="9"/>
        <rFont val="맑은 고딕"/>
        <family val="3"/>
        <charset val="129"/>
        <scheme val="minor"/>
      </rPr>
      <t>Durazz.</t>
    </r>
    <phoneticPr fontId="2" type="noConversion"/>
  </si>
  <si>
    <t>자귀나무</t>
    <phoneticPr fontId="5" type="noConversion"/>
  </si>
  <si>
    <t>      Amorpha</t>
    <phoneticPr fontId="2" type="noConversion"/>
  </si>
  <si>
    <t xml:space="preserve">       족제비싸리屬</t>
    <phoneticPr fontId="2" type="noConversion"/>
  </si>
  <si>
    <r>
      <t xml:space="preserve">Amorpha fruticosa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</si>
  <si>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족제비싸리</t>
  </si>
  <si>
    <t>왜싸리</t>
  </si>
  <si>
    <t>      Amphicarpaea</t>
    <phoneticPr fontId="2" type="noConversion"/>
  </si>
  <si>
    <t xml:space="preserve">       새콩屬</t>
    <phoneticPr fontId="2" type="noConversion"/>
  </si>
  <si>
    <r>
      <t>Amphicarpaea bracteata</t>
    </r>
    <r>
      <rPr>
        <sz val="9"/>
        <rFont val="맑은 고딕"/>
        <family val="3"/>
        <charset val="129"/>
        <scheme val="minor"/>
      </rPr>
      <t xml:space="preserve"> (L.) Fernald subsp.</t>
    </r>
    <r>
      <rPr>
        <i/>
        <sz val="9"/>
        <rFont val="맑은 고딕"/>
        <family val="3"/>
        <charset val="129"/>
        <scheme val="minor"/>
      </rPr>
      <t xml:space="preserve"> edgeworthii</t>
    </r>
    <r>
      <rPr>
        <sz val="9"/>
        <rFont val="맑은 고딕"/>
        <family val="3"/>
        <charset val="129"/>
        <scheme val="minor"/>
      </rPr>
      <t xml:space="preserve"> (Benth.) H.Ohashi</t>
    </r>
    <phoneticPr fontId="2" type="noConversion"/>
  </si>
  <si>
    <t>새콩</t>
    <phoneticPr fontId="5" type="noConversion"/>
  </si>
  <si>
    <t>      Astragalus</t>
    <phoneticPr fontId="2" type="noConversion"/>
  </si>
  <si>
    <t xml:space="preserve">       황기屬</t>
    <phoneticPr fontId="2" type="noConversion"/>
  </si>
  <si>
    <r>
      <t xml:space="preserve">Astragalus sinicus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</si>
  <si>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자운영</t>
    <phoneticPr fontId="2" type="noConversion"/>
  </si>
  <si>
    <t>      Dunbaria</t>
    <phoneticPr fontId="2" type="noConversion"/>
  </si>
  <si>
    <t xml:space="preserve">       여우팥屬</t>
    <phoneticPr fontId="2" type="noConversion"/>
  </si>
  <si>
    <r>
      <t xml:space="preserve">Dunbaria villosa </t>
    </r>
    <r>
      <rPr>
        <sz val="9"/>
        <rFont val="맑은 고딕"/>
        <family val="3"/>
        <charset val="129"/>
        <scheme val="minor"/>
      </rPr>
      <t>(Thunb.) Makino</t>
    </r>
    <phoneticPr fontId="2" type="noConversion"/>
  </si>
  <si>
    <t>여우팥</t>
    <phoneticPr fontId="5" type="noConversion"/>
  </si>
  <si>
    <t>덩굴돌팥, 돌팥, 새돔부, 새콩, 여호팥</t>
  </si>
  <si>
    <t>      Glycine</t>
    <phoneticPr fontId="2" type="noConversion"/>
  </si>
  <si>
    <t xml:space="preserve">       콩屬</t>
    <phoneticPr fontId="2" type="noConversion"/>
  </si>
  <si>
    <r>
      <t xml:space="preserve">Glycine max </t>
    </r>
    <r>
      <rPr>
        <sz val="9"/>
        <rFont val="맑은 고딕"/>
        <family val="3"/>
        <charset val="129"/>
        <scheme val="minor"/>
      </rPr>
      <t>(L.) Merr. subsp</t>
    </r>
    <r>
      <rPr>
        <i/>
        <sz val="9"/>
        <rFont val="맑은 고딕"/>
        <family val="3"/>
        <charset val="129"/>
        <scheme val="minor"/>
      </rPr>
      <t>. soja</t>
    </r>
    <r>
      <rPr>
        <sz val="9"/>
        <rFont val="맑은 고딕"/>
        <family val="3"/>
        <charset val="129"/>
        <scheme val="minor"/>
      </rPr>
      <t xml:space="preserve"> (Siebold &amp; Zucc.) H.Ohashi</t>
    </r>
    <phoneticPr fontId="2" type="noConversion"/>
  </si>
  <si>
    <t>돌콩</t>
    <phoneticPr fontId="5" type="noConversion"/>
  </si>
  <si>
    <t>      Indigofera</t>
    <phoneticPr fontId="2" type="noConversion"/>
  </si>
  <si>
    <t xml:space="preserve">       땅비싸리屬</t>
    <phoneticPr fontId="2" type="noConversion"/>
  </si>
  <si>
    <r>
      <t>Indigofera kirilowii</t>
    </r>
    <r>
      <rPr>
        <sz val="9"/>
        <rFont val="맑은 고딕"/>
        <family val="3"/>
        <charset val="129"/>
        <scheme val="minor"/>
      </rPr>
      <t xml:space="preserve"> Maxim. ex Palib.</t>
    </r>
    <phoneticPr fontId="2" type="noConversion"/>
  </si>
  <si>
    <t>땅비싸리</t>
    <phoneticPr fontId="5" type="noConversion"/>
  </si>
  <si>
    <t>논싸리, 땅비수리, 완도당비사리, 젓밤나무, 큰땅비싸리</t>
  </si>
  <si>
    <r>
      <t xml:space="preserve">Indigofera pseudotinctoria </t>
    </r>
    <r>
      <rPr>
        <sz val="9"/>
        <rFont val="맑은 고딕"/>
        <family val="3"/>
        <charset val="129"/>
        <scheme val="minor"/>
      </rPr>
      <t>Matsum.</t>
    </r>
    <phoneticPr fontId="2" type="noConversion"/>
  </si>
  <si>
    <t>낭아초</t>
    <phoneticPr fontId="5" type="noConversion"/>
  </si>
  <si>
    <t>낭아땅비싸리, 랑아초, 물깜싸리</t>
  </si>
  <si>
    <t>      Kummerowia</t>
    <phoneticPr fontId="2" type="noConversion"/>
  </si>
  <si>
    <t xml:space="preserve">       매듭풀屬</t>
    <phoneticPr fontId="2" type="noConversion"/>
  </si>
  <si>
    <r>
      <t>Kummerowia striata</t>
    </r>
    <r>
      <rPr>
        <sz val="9"/>
        <rFont val="맑은 고딕"/>
        <family val="3"/>
        <charset val="129"/>
        <scheme val="minor"/>
      </rPr>
      <t xml:space="preserve"> (Thunb.) Schindl.</t>
    </r>
    <phoneticPr fontId="2" type="noConversion"/>
  </si>
  <si>
    <t>매듭풀</t>
    <phoneticPr fontId="5" type="noConversion"/>
  </si>
  <si>
    <t>      Lespedeza</t>
    <phoneticPr fontId="2" type="noConversion"/>
  </si>
  <si>
    <t xml:space="preserve">       싸리屬</t>
    <phoneticPr fontId="2" type="noConversion"/>
  </si>
  <si>
    <r>
      <t xml:space="preserve">Lespedeza bicolor </t>
    </r>
    <r>
      <rPr>
        <sz val="9"/>
        <rFont val="맑은 고딕"/>
        <family val="3"/>
        <charset val="129"/>
        <scheme val="minor"/>
      </rPr>
      <t>Turcz.</t>
    </r>
    <phoneticPr fontId="2" type="noConversion"/>
  </si>
  <si>
    <t>싸리</t>
    <phoneticPr fontId="5" type="noConversion"/>
  </si>
  <si>
    <t>싸리나무</t>
  </si>
  <si>
    <r>
      <t xml:space="preserve">Lespedeza cuneata </t>
    </r>
    <r>
      <rPr>
        <sz val="9"/>
        <rFont val="맑은 고딕"/>
        <family val="3"/>
        <charset val="129"/>
        <scheme val="minor"/>
      </rPr>
      <t>(Dum.Cours.) G.Don</t>
    </r>
    <phoneticPr fontId="2" type="noConversion"/>
  </si>
  <si>
    <t>비수리</t>
    <phoneticPr fontId="5" type="noConversion"/>
  </si>
  <si>
    <r>
      <t xml:space="preserve">Lespedeza cyrtobotrya </t>
    </r>
    <r>
      <rPr>
        <sz val="9"/>
        <rFont val="맑은 고딕"/>
        <family val="3"/>
        <charset val="129"/>
        <scheme val="minor"/>
      </rPr>
      <t>Miq.</t>
    </r>
    <phoneticPr fontId="2" type="noConversion"/>
  </si>
  <si>
    <t>참싸리</t>
    <phoneticPr fontId="5" type="noConversion"/>
  </si>
  <si>
    <r>
      <t xml:space="preserve">Lespedeza davurica </t>
    </r>
    <r>
      <rPr>
        <sz val="9"/>
        <rFont val="맑은 고딕"/>
        <family val="3"/>
        <charset val="129"/>
        <scheme val="minor"/>
      </rPr>
      <t>(Laxm.) Schindl.</t>
    </r>
    <phoneticPr fontId="2" type="noConversion"/>
  </si>
  <si>
    <t>호비수리</t>
    <phoneticPr fontId="5" type="noConversion"/>
  </si>
  <si>
    <r>
      <t>Lespedeza maximowiczii</t>
    </r>
    <r>
      <rPr>
        <sz val="9"/>
        <rFont val="맑은 고딕"/>
        <family val="3"/>
        <charset val="129"/>
        <scheme val="minor"/>
      </rPr>
      <t xml:space="preserve"> C.K.Schneid.</t>
    </r>
    <phoneticPr fontId="2" type="noConversion"/>
  </si>
  <si>
    <t>조록싸리</t>
    <phoneticPr fontId="5" type="noConversion"/>
  </si>
  <si>
    <r>
      <t xml:space="preserve">Lespedeza pilosa </t>
    </r>
    <r>
      <rPr>
        <sz val="9"/>
        <rFont val="맑은 고딕"/>
        <family val="3"/>
        <charset val="129"/>
        <scheme val="minor"/>
      </rPr>
      <t>(Thunb.) Siebold &amp; Zucc.</t>
    </r>
    <phoneticPr fontId="2" type="noConversion"/>
  </si>
  <si>
    <t>괭이싸리</t>
    <phoneticPr fontId="5" type="noConversion"/>
  </si>
  <si>
    <r>
      <t>Lespedeza tomentosa</t>
    </r>
    <r>
      <rPr>
        <sz val="9"/>
        <rFont val="맑은 고딕"/>
        <family val="3"/>
        <charset val="129"/>
        <scheme val="minor"/>
      </rPr>
      <t xml:space="preserve"> (Thunb.) Siebold ex Maxim.</t>
    </r>
    <phoneticPr fontId="2" type="noConversion"/>
  </si>
  <si>
    <t>개싸리</t>
    <phoneticPr fontId="5" type="noConversion"/>
  </si>
  <si>
    <t>들싸리</t>
  </si>
  <si>
    <r>
      <t xml:space="preserve">Lespedeza virgata </t>
    </r>
    <r>
      <rPr>
        <sz val="9"/>
        <rFont val="맑은 고딕"/>
        <family val="3"/>
        <charset val="129"/>
        <scheme val="minor"/>
      </rPr>
      <t>(Thunb.) DC.</t>
    </r>
    <phoneticPr fontId="2" type="noConversion"/>
  </si>
  <si>
    <t>좀싸리</t>
    <phoneticPr fontId="5" type="noConversion"/>
  </si>
  <si>
    <t>좀풀싸리</t>
  </si>
  <si>
    <t>      Lotus</t>
    <phoneticPr fontId="2" type="noConversion"/>
  </si>
  <si>
    <t xml:space="preserve">       벌노랑이屬</t>
    <phoneticPr fontId="2" type="noConversion"/>
  </si>
  <si>
    <r>
      <t xml:space="preserve">Lotus corniculatus </t>
    </r>
    <r>
      <rPr>
        <sz val="9"/>
        <rFont val="맑은 고딕"/>
        <family val="3"/>
        <charset val="129"/>
        <scheme val="minor"/>
      </rPr>
      <t>L. var.</t>
    </r>
    <r>
      <rPr>
        <i/>
        <sz val="9"/>
        <rFont val="맑은 고딕"/>
        <family val="3"/>
        <charset val="129"/>
        <scheme val="minor"/>
      </rPr>
      <t xml:space="preserve"> japonica</t>
    </r>
    <r>
      <rPr>
        <sz val="9"/>
        <rFont val="맑은 고딕"/>
        <family val="3"/>
        <charset val="129"/>
        <scheme val="minor"/>
      </rPr>
      <t xml:space="preserve"> Regel</t>
    </r>
    <phoneticPr fontId="2" type="noConversion"/>
  </si>
  <si>
    <t>벌노랑이</t>
    <phoneticPr fontId="5" type="noConversion"/>
  </si>
  <si>
    <t>      Pueraria</t>
    <phoneticPr fontId="2" type="noConversion"/>
  </si>
  <si>
    <t xml:space="preserve">       칡屬</t>
    <phoneticPr fontId="2" type="noConversion"/>
  </si>
  <si>
    <r>
      <t xml:space="preserve">Pueraria lobata </t>
    </r>
    <r>
      <rPr>
        <sz val="9"/>
        <rFont val="맑은 고딕"/>
        <family val="3"/>
        <charset val="129"/>
        <scheme val="minor"/>
      </rPr>
      <t>(Willd.) Ohwi</t>
    </r>
    <phoneticPr fontId="2" type="noConversion"/>
  </si>
  <si>
    <t>칡</t>
    <phoneticPr fontId="5" type="noConversion"/>
  </si>
  <si>
    <t>칙, 칙덤불</t>
  </si>
  <si>
    <t>      Rhynchosia</t>
    <phoneticPr fontId="2" type="noConversion"/>
  </si>
  <si>
    <t xml:space="preserve">       여우콩屬</t>
    <phoneticPr fontId="2" type="noConversion"/>
  </si>
  <si>
    <r>
      <t xml:space="preserve">Rhynchosia acuminatifolia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</si>
  <si>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큰여우콩</t>
    <phoneticPr fontId="5" type="noConversion"/>
  </si>
  <si>
    <t>나도여우콩, 뾰족덩굴들콩, 뾰족여우콩</t>
  </si>
  <si>
    <r>
      <t>Rhynchosia volubilis</t>
    </r>
    <r>
      <rPr>
        <sz val="9"/>
        <rFont val="맑은 고딕"/>
        <family val="3"/>
        <charset val="129"/>
        <scheme val="minor"/>
      </rPr>
      <t xml:space="preserve"> Lour.</t>
    </r>
    <phoneticPr fontId="2" type="noConversion"/>
  </si>
  <si>
    <t>여우콩</t>
    <phoneticPr fontId="5" type="noConversion"/>
  </si>
  <si>
    <t>개녹각, 녹각, 덩굴들콩</t>
  </si>
  <si>
    <t>      Robinia</t>
    <phoneticPr fontId="2" type="noConversion"/>
  </si>
  <si>
    <t xml:space="preserve">       아까시나무屬</t>
    <phoneticPr fontId="2" type="noConversion"/>
  </si>
  <si>
    <r>
      <t xml:space="preserve">Robinia pseudoacacia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</si>
  <si>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아까시나무</t>
  </si>
  <si>
    <t>개아까시나무, 아카시아나무</t>
  </si>
  <si>
    <t>      Senna</t>
    <phoneticPr fontId="2" type="noConversion"/>
  </si>
  <si>
    <t xml:space="preserve">       결명자屬</t>
    <phoneticPr fontId="2" type="noConversion"/>
  </si>
  <si>
    <r>
      <t>Senna tora</t>
    </r>
    <r>
      <rPr>
        <sz val="9"/>
        <rFont val="맑은 고딕"/>
        <family val="3"/>
        <charset val="129"/>
        <scheme val="minor"/>
      </rPr>
      <t xml:space="preserve"> (L.) Roxb.</t>
    </r>
    <phoneticPr fontId="2" type="noConversion"/>
  </si>
  <si>
    <t>결명자</t>
  </si>
  <si>
    <t>결명차, 긴강남차, 초결명</t>
  </si>
  <si>
    <t>      Sophora</t>
    <phoneticPr fontId="2" type="noConversion"/>
  </si>
  <si>
    <t xml:space="preserve">      회화나무屬</t>
    <phoneticPr fontId="2" type="noConversion"/>
  </si>
  <si>
    <r>
      <t xml:space="preserve">Sophora flavescens </t>
    </r>
    <r>
      <rPr>
        <sz val="9"/>
        <rFont val="맑은 고딕"/>
        <family val="3"/>
        <charset val="129"/>
        <scheme val="minor"/>
      </rPr>
      <t>Aiton</t>
    </r>
    <phoneticPr fontId="2" type="noConversion"/>
  </si>
  <si>
    <t>고삼</t>
    <phoneticPr fontId="5" type="noConversion"/>
  </si>
  <si>
    <t>너삼, 넓은잎능암, 느삼, 능암, 도둑놈의지팡이, 뱀의정자나무</t>
  </si>
  <si>
    <t>      Trifolium</t>
    <phoneticPr fontId="2" type="noConversion"/>
  </si>
  <si>
    <t xml:space="preserve">       토끼풀屬</t>
    <phoneticPr fontId="2" type="noConversion"/>
  </si>
  <si>
    <r>
      <t xml:space="preserve">Trifolium pratense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</si>
  <si>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붉은토끼풀</t>
    <phoneticPr fontId="5" type="noConversion"/>
  </si>
  <si>
    <r>
      <t xml:space="preserve">Trifolium repens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</si>
  <si>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토끼풀</t>
    <phoneticPr fontId="5" type="noConversion"/>
  </si>
  <si>
    <t>      Vicia</t>
    <phoneticPr fontId="2" type="noConversion"/>
  </si>
  <si>
    <t xml:space="preserve">       나비나물屬</t>
    <phoneticPr fontId="2" type="noConversion"/>
  </si>
  <si>
    <r>
      <t>Vicia amoena</t>
    </r>
    <r>
      <rPr>
        <sz val="9"/>
        <rFont val="맑은 고딕"/>
        <family val="3"/>
        <charset val="129"/>
        <scheme val="minor"/>
      </rPr>
      <t xml:space="preserve"> Fisch. ex Ser.</t>
    </r>
    <phoneticPr fontId="2" type="noConversion"/>
  </si>
  <si>
    <t>갈퀴나물</t>
    <phoneticPr fontId="5" type="noConversion"/>
  </si>
  <si>
    <t>갈퀴덩굴, 갈키나물, 녹두두미, 말굴레, 말굴레풀, 참갈귀, 큰갈퀴나물</t>
  </si>
  <si>
    <r>
      <t>Vicia hirsuta</t>
    </r>
    <r>
      <rPr>
        <sz val="9"/>
        <rFont val="맑은 고딕"/>
        <family val="3"/>
        <charset val="129"/>
        <scheme val="minor"/>
      </rPr>
      <t xml:space="preserve"> (L.) Gray</t>
    </r>
    <phoneticPr fontId="2" type="noConversion"/>
  </si>
  <si>
    <t>새완두</t>
    <phoneticPr fontId="5" type="noConversion"/>
  </si>
  <si>
    <t>털새완두</t>
  </si>
  <si>
    <r>
      <t xml:space="preserve">Vicia sativa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</si>
  <si>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살갈퀴</t>
    <phoneticPr fontId="5" type="noConversion"/>
  </si>
  <si>
    <r>
      <t xml:space="preserve">Vicia tetrasperma </t>
    </r>
    <r>
      <rPr>
        <sz val="9"/>
        <rFont val="맑은 고딕"/>
        <family val="3"/>
        <charset val="129"/>
        <scheme val="minor"/>
      </rPr>
      <t>(L.) Schreb.</t>
    </r>
    <phoneticPr fontId="2" type="noConversion"/>
  </si>
  <si>
    <t>얼치기완두</t>
    <phoneticPr fontId="5" type="noConversion"/>
  </si>
  <si>
    <t>새갈퀴</t>
  </si>
  <si>
    <r>
      <t xml:space="preserve">Vicia villosa </t>
    </r>
    <r>
      <rPr>
        <sz val="9"/>
        <rFont val="맑은 고딕"/>
        <family val="3"/>
        <charset val="129"/>
        <scheme val="minor"/>
      </rPr>
      <t>Roth</t>
    </r>
    <phoneticPr fontId="2" type="noConversion"/>
  </si>
  <si>
    <t>벳지</t>
    <phoneticPr fontId="5" type="noConversion"/>
  </si>
  <si>
    <t>털갈퀴덩굴, 털말굴레</t>
  </si>
  <si>
    <t>      Vigna</t>
    <phoneticPr fontId="2" type="noConversion"/>
  </si>
  <si>
    <t xml:space="preserve">       팥屬</t>
    <phoneticPr fontId="2" type="noConversion"/>
  </si>
  <si>
    <r>
      <t xml:space="preserve">Vigna angularis (Willd.) </t>
    </r>
    <r>
      <rPr>
        <sz val="9"/>
        <rFont val="맑은 고딕"/>
        <family val="3"/>
        <charset val="129"/>
        <scheme val="minor"/>
      </rPr>
      <t>Ohwi &amp; H.Ohashi var.</t>
    </r>
    <r>
      <rPr>
        <i/>
        <sz val="9"/>
        <rFont val="맑은 고딕"/>
        <family val="3"/>
        <charset val="129"/>
        <scheme val="minor"/>
      </rPr>
      <t xml:space="preserve"> nipponensis </t>
    </r>
    <r>
      <rPr>
        <sz val="9"/>
        <rFont val="맑은 고딕"/>
        <family val="3"/>
        <charset val="129"/>
        <scheme val="minor"/>
      </rPr>
      <t>(Ohwi) Ohwi &amp; H.Ohashi</t>
    </r>
    <phoneticPr fontId="2" type="noConversion"/>
  </si>
  <si>
    <t>새팥</t>
    <phoneticPr fontId="5" type="noConversion"/>
  </si>
  <si>
    <t>돌팥</t>
  </si>
  <si>
    <t>      Wisteria</t>
    <phoneticPr fontId="2" type="noConversion"/>
  </si>
  <si>
    <t xml:space="preserve">       등屬</t>
    <phoneticPr fontId="2" type="noConversion"/>
  </si>
  <si>
    <r>
      <t>Wisteria floribunda</t>
    </r>
    <r>
      <rPr>
        <sz val="9"/>
        <rFont val="맑은 고딕"/>
        <family val="3"/>
        <charset val="129"/>
        <scheme val="minor"/>
      </rPr>
      <t xml:space="preserve"> (Willd.) DC.</t>
    </r>
    <phoneticPr fontId="5" type="noConversion"/>
  </si>
  <si>
    <t>등</t>
  </si>
  <si>
    <t>등, 연한붉은참등덩굴, 왕등나무, 조선등나무, 참등, 참등나무</t>
  </si>
  <si>
    <t>    Geraniales</t>
  </si>
  <si>
    <t>    쥐손이풀目</t>
  </si>
  <si>
    <t>     Geraniaceae</t>
  </si>
  <si>
    <t>     쥐손이풀科</t>
  </si>
  <si>
    <t>      Geranium</t>
    <phoneticPr fontId="2" type="noConversion"/>
  </si>
  <si>
    <t xml:space="preserve">       쥐손이풀屬</t>
    <phoneticPr fontId="2" type="noConversion"/>
  </si>
  <si>
    <r>
      <t>Geranium carolinianum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</si>
  <si>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미국쥐손이</t>
  </si>
  <si>
    <r>
      <t xml:space="preserve">Geranium thunbergii </t>
    </r>
    <r>
      <rPr>
        <sz val="9"/>
        <rFont val="맑은 고딕"/>
        <family val="3"/>
        <charset val="129"/>
        <scheme val="minor"/>
      </rPr>
      <t>Siebold ex Lindl. &amp; Paxton</t>
    </r>
    <phoneticPr fontId="2" type="noConversion"/>
  </si>
  <si>
    <t>이질풀</t>
    <phoneticPr fontId="5" type="noConversion"/>
  </si>
  <si>
    <t>개발초, 거십초, 민들이질풀, 분홍이질풀, 붉은이질풀, 쥐손이풀</t>
  </si>
  <si>
    <t>     Oxalidaceae</t>
  </si>
  <si>
    <t>     괭이밥科</t>
  </si>
  <si>
    <t>      Oxalis</t>
    <phoneticPr fontId="2" type="noConversion"/>
  </si>
  <si>
    <t xml:space="preserve">       괭이밥屬</t>
    <phoneticPr fontId="2" type="noConversion"/>
  </si>
  <si>
    <r>
      <t xml:space="preserve">Oxalis corniculata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</si>
  <si>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괭이밥</t>
  </si>
  <si>
    <t>괭이밥풀, 괴싱이, 눈괭이밥, 덤불괭이밥, 선괭이밥, 선괭이밥풀, 선시금초, 시금초, 외풀</t>
  </si>
  <si>
    <r>
      <t xml:space="preserve">Oxalis stricta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</si>
  <si>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선괭이밥</t>
  </si>
  <si>
    <t>곧은괭이밥풀, 왕괭이밥, 왕괭이밥풀, 왕시금초, 왜선괭이밥, 작은선괭이밥풀</t>
  </si>
  <si>
    <t>     Rutaceae</t>
  </si>
  <si>
    <t>     운향科</t>
  </si>
  <si>
    <t>      Tetradium</t>
    <phoneticPr fontId="2" type="noConversion"/>
  </si>
  <si>
    <t xml:space="preserve">       오수유屬</t>
    <phoneticPr fontId="2" type="noConversion"/>
  </si>
  <si>
    <r>
      <t xml:space="preserve">Tetradium daniellii </t>
    </r>
    <r>
      <rPr>
        <sz val="9"/>
        <rFont val="맑은 고딕"/>
        <family val="3"/>
        <charset val="129"/>
        <scheme val="minor"/>
      </rPr>
      <t>(Benn.) T.G.Hartley</t>
    </r>
    <phoneticPr fontId="2" type="noConversion"/>
  </si>
  <si>
    <t>쉬나무</t>
  </si>
  <si>
    <t>디지나무, 소동백나무, 쇠동나무, 수유나무, 시유나무</t>
  </si>
  <si>
    <t>      Zanthoxylum</t>
    <phoneticPr fontId="2" type="noConversion"/>
  </si>
  <si>
    <t xml:space="preserve">       산초나무屬</t>
    <phoneticPr fontId="2" type="noConversion"/>
  </si>
  <si>
    <r>
      <t xml:space="preserve">Zanthoxylum armatum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</si>
  <si>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개산초</t>
    <phoneticPr fontId="5" type="noConversion"/>
  </si>
  <si>
    <t>개산초, 겨울사리좀피나무, 사철초피나무</t>
  </si>
  <si>
    <r>
      <t xml:space="preserve">Zanthoxylum schinifolium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</si>
  <si>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산초나무</t>
  </si>
  <si>
    <t>분지나무, 산추나무, 상초나무</t>
  </si>
  <si>
    <t>     Simaroubaceae</t>
  </si>
  <si>
    <t>     소태나무科</t>
  </si>
  <si>
    <t>      Ailanthus</t>
    <phoneticPr fontId="2" type="noConversion"/>
  </si>
  <si>
    <t xml:space="preserve">       가죽나무屬</t>
    <phoneticPr fontId="2" type="noConversion"/>
  </si>
  <si>
    <r>
      <t xml:space="preserve">Ailanthus altissima </t>
    </r>
    <r>
      <rPr>
        <sz val="9"/>
        <rFont val="맑은 고딕"/>
        <family val="3"/>
        <charset val="129"/>
        <scheme val="minor"/>
      </rPr>
      <t>(Mill.) Swingle</t>
    </r>
    <phoneticPr fontId="2" type="noConversion"/>
  </si>
  <si>
    <t>가죽나무</t>
  </si>
  <si>
    <t>가중나무, 개죽나무, 까중나무</t>
    <phoneticPr fontId="2" type="noConversion"/>
  </si>
  <si>
    <t>      Picrasma</t>
    <phoneticPr fontId="2" type="noConversion"/>
  </si>
  <si>
    <t xml:space="preserve">       소태나무屬</t>
    <phoneticPr fontId="2" type="noConversion"/>
  </si>
  <si>
    <r>
      <t xml:space="preserve">Picrasma quassioides </t>
    </r>
    <r>
      <rPr>
        <sz val="9"/>
        <rFont val="맑은 고딕"/>
        <family val="3"/>
        <charset val="129"/>
        <scheme val="minor"/>
      </rPr>
      <t>(D.Don) Benn.</t>
    </r>
    <phoneticPr fontId="2" type="noConversion"/>
  </si>
  <si>
    <t>소태나무</t>
    <phoneticPr fontId="5" type="noConversion"/>
  </si>
  <si>
    <t>쇠태</t>
  </si>
  <si>
    <t>     Meliaceae</t>
  </si>
  <si>
    <t>     멀구슬나무科</t>
  </si>
  <si>
    <t>      Melia</t>
    <phoneticPr fontId="2" type="noConversion"/>
  </si>
  <si>
    <t xml:space="preserve">       멀구슬나무屬</t>
    <phoneticPr fontId="2" type="noConversion"/>
  </si>
  <si>
    <r>
      <t xml:space="preserve">Melia azedarach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</si>
  <si>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멀구슬나무</t>
  </si>
  <si>
    <t>구주나무, 구주목, 말구슬나무</t>
  </si>
  <si>
    <t>     Euphorbiaceae</t>
    <phoneticPr fontId="2" type="noConversion"/>
  </si>
  <si>
    <t>     대극科</t>
  </si>
  <si>
    <t>      Acalypha</t>
    <phoneticPr fontId="2" type="noConversion"/>
  </si>
  <si>
    <t xml:space="preserve">       깨풀屬</t>
    <phoneticPr fontId="2" type="noConversion"/>
  </si>
  <si>
    <r>
      <t xml:space="preserve">Acalypha australis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</si>
  <si>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깨풀</t>
    <phoneticPr fontId="5" type="noConversion"/>
  </si>
  <si>
    <t>들깨풀</t>
  </si>
  <si>
    <t>      Euphorbia</t>
    <phoneticPr fontId="2" type="noConversion"/>
  </si>
  <si>
    <t xml:space="preserve">       대극屬</t>
    <phoneticPr fontId="2" type="noConversion"/>
  </si>
  <si>
    <r>
      <t xml:space="preserve">Euphorbia helioscopia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</si>
  <si>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등대풀</t>
  </si>
  <si>
    <t>등대대극, 등대초</t>
  </si>
  <si>
    <r>
      <t xml:space="preserve">Euphorbia nutans </t>
    </r>
    <r>
      <rPr>
        <sz val="9"/>
        <rFont val="맑은 고딕"/>
        <family val="3"/>
        <charset val="129"/>
        <scheme val="minor"/>
      </rPr>
      <t>Lag.</t>
    </r>
    <phoneticPr fontId="2" type="noConversion"/>
  </si>
  <si>
    <t>큰땅빈대</t>
  </si>
  <si>
    <t>      Flueggea</t>
    <phoneticPr fontId="2" type="noConversion"/>
  </si>
  <si>
    <t xml:space="preserve">       광대싸리屬</t>
    <phoneticPr fontId="2" type="noConversion"/>
  </si>
  <si>
    <r>
      <t>Flueggea suffruticosa</t>
    </r>
    <r>
      <rPr>
        <sz val="9"/>
        <rFont val="맑은 고딕"/>
        <family val="3"/>
        <charset val="129"/>
        <scheme val="minor"/>
      </rPr>
      <t xml:space="preserve"> (Pall.) Baill.</t>
    </r>
    <phoneticPr fontId="2" type="noConversion"/>
  </si>
  <si>
    <t>광대싸리</t>
  </si>
  <si>
    <t>고리비아리, 공정싸리, 구럭싸리, 굴싸리, 싸리버들옻</t>
  </si>
  <si>
    <t>      Mallotus</t>
    <phoneticPr fontId="2" type="noConversion"/>
  </si>
  <si>
    <t xml:space="preserve">       예덕나무屬</t>
    <phoneticPr fontId="2" type="noConversion"/>
  </si>
  <si>
    <r>
      <t xml:space="preserve">Mallotus japonicus </t>
    </r>
    <r>
      <rPr>
        <sz val="9"/>
        <rFont val="맑은 고딕"/>
        <family val="3"/>
        <charset val="129"/>
        <scheme val="minor"/>
      </rPr>
      <t>(L.f.) Müll.Arg.</t>
    </r>
    <phoneticPr fontId="2" type="noConversion"/>
  </si>
  <si>
    <t>예덕나무</t>
  </si>
  <si>
    <t>꽤잎나무, 비닥나무, 시닥나무, 예닥나무</t>
  </si>
  <si>
    <t>    Sapindales</t>
    <phoneticPr fontId="2" type="noConversion"/>
  </si>
  <si>
    <t>    무환자나무目</t>
  </si>
  <si>
    <t xml:space="preserve">     Buxaceae </t>
  </si>
  <si>
    <t>     회양목科</t>
  </si>
  <si>
    <t>      Buxus</t>
    <phoneticPr fontId="2" type="noConversion"/>
  </si>
  <si>
    <t xml:space="preserve">       화양목屬</t>
    <phoneticPr fontId="2" type="noConversion"/>
  </si>
  <si>
    <r>
      <t xml:space="preserve">Buxus sinica </t>
    </r>
    <r>
      <rPr>
        <sz val="9"/>
        <color theme="1"/>
        <rFont val="Arial"/>
        <family val="2"/>
      </rPr>
      <t>(Rehder &amp; E.H.Wilson) M.Cheng var.</t>
    </r>
    <r>
      <rPr>
        <i/>
        <sz val="9"/>
        <color theme="1"/>
        <rFont val="Arial"/>
        <family val="2"/>
      </rPr>
      <t xml:space="preserve"> insularis</t>
    </r>
    <r>
      <rPr>
        <sz val="9"/>
        <color theme="1"/>
        <rFont val="Arial"/>
        <family val="2"/>
      </rPr>
      <t xml:space="preserve"> (Nakai) M.Cheng</t>
    </r>
    <phoneticPr fontId="2" type="noConversion"/>
  </si>
  <si>
    <t>회양목</t>
  </si>
  <si>
    <t>고양나무, 도장나무, 회양나무</t>
  </si>
  <si>
    <t>      Pachysandra</t>
    <phoneticPr fontId="2" type="noConversion"/>
  </si>
  <si>
    <t xml:space="preserve">       수호초屬</t>
    <phoneticPr fontId="2" type="noConversion"/>
  </si>
  <si>
    <r>
      <t xml:space="preserve">Pachysandra terminalis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</si>
  <si>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수호초</t>
    <phoneticPr fontId="2" type="noConversion"/>
  </si>
  <si>
    <t xml:space="preserve">     Anacardiaceae </t>
  </si>
  <si>
    <t>     옻나무科</t>
  </si>
  <si>
    <t>      Rhus</t>
    <phoneticPr fontId="2" type="noConversion"/>
  </si>
  <si>
    <t xml:space="preserve">       붉나무屬</t>
    <phoneticPr fontId="2" type="noConversion"/>
  </si>
  <si>
    <r>
      <t xml:space="preserve">Rhus chinensis </t>
    </r>
    <r>
      <rPr>
        <sz val="9"/>
        <rFont val="맑은 고딕"/>
        <family val="3"/>
        <charset val="129"/>
        <scheme val="minor"/>
      </rPr>
      <t>Mill.</t>
    </r>
    <phoneticPr fontId="2" type="noConversion"/>
  </si>
  <si>
    <t>붉나무</t>
  </si>
  <si>
    <t>굴나무, 불나무, 뿔나무, 오배자나무</t>
  </si>
  <si>
    <t xml:space="preserve">      Toxicodendron </t>
    <phoneticPr fontId="2" type="noConversion"/>
  </si>
  <si>
    <t xml:space="preserve">       옻나무屬</t>
    <phoneticPr fontId="2" type="noConversion"/>
  </si>
  <si>
    <r>
      <t xml:space="preserve">Toxicodendron sylvestre </t>
    </r>
    <r>
      <rPr>
        <sz val="9"/>
        <rFont val="맑은 고딕"/>
        <family val="3"/>
        <charset val="129"/>
        <scheme val="minor"/>
      </rPr>
      <t>(Siebold &amp; Zucc.) Kuntze</t>
    </r>
    <phoneticPr fontId="2" type="noConversion"/>
  </si>
  <si>
    <t>산검양옻나무</t>
  </si>
  <si>
    <t>산검양옷나무</t>
  </si>
  <si>
    <r>
      <t xml:space="preserve">Toxicodendron trichocarpum </t>
    </r>
    <r>
      <rPr>
        <sz val="9"/>
        <rFont val="맑은 고딕"/>
        <family val="3"/>
        <charset val="129"/>
        <scheme val="minor"/>
      </rPr>
      <t>(Miq.) Kuntze</t>
    </r>
    <phoneticPr fontId="2" type="noConversion"/>
  </si>
  <si>
    <t>개옻나무</t>
    <phoneticPr fontId="5" type="noConversion"/>
  </si>
  <si>
    <t>개옷나무, 새옷나무, 털옷나무</t>
  </si>
  <si>
    <t>     Aquifoliaceae</t>
    <phoneticPr fontId="2" type="noConversion"/>
  </si>
  <si>
    <t xml:space="preserve">     감탕나무科 </t>
  </si>
  <si>
    <t>      Ilex</t>
    <phoneticPr fontId="2" type="noConversion"/>
  </si>
  <si>
    <t xml:space="preserve">       감탕나무屬</t>
    <phoneticPr fontId="2" type="noConversion"/>
  </si>
  <si>
    <r>
      <t xml:space="preserve">Ilex crenata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</si>
  <si>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꽝꽝나무</t>
  </si>
  <si>
    <t>     Celastraceae</t>
    <phoneticPr fontId="2" type="noConversion"/>
  </si>
  <si>
    <t>     노박덩굴科</t>
  </si>
  <si>
    <t>      Celastrus</t>
    <phoneticPr fontId="2" type="noConversion"/>
  </si>
  <si>
    <t xml:space="preserve">       노박덩굴屬</t>
    <phoneticPr fontId="2" type="noConversion"/>
  </si>
  <si>
    <r>
      <t>Celastrus flagellaris</t>
    </r>
    <r>
      <rPr>
        <sz val="9"/>
        <rFont val="맑은 고딕"/>
        <family val="3"/>
        <charset val="129"/>
        <scheme val="minor"/>
      </rPr>
      <t xml:space="preserve"> Rupr.</t>
    </r>
    <phoneticPr fontId="2" type="noConversion"/>
  </si>
  <si>
    <t>푼지나무</t>
    <phoneticPr fontId="5" type="noConversion"/>
  </si>
  <si>
    <t>분지나무, 청다래넌출</t>
  </si>
  <si>
    <r>
      <t xml:space="preserve">Celastrus orbiculatus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</si>
  <si>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노박덩굴</t>
  </si>
  <si>
    <t>노랑꽃나무, 노박따위나무, 노방덩굴, 노방패너울, 노파위나무, 노팡개나무, 노팡개더울, 놉방구덩굴</t>
  </si>
  <si>
    <t>      Euonymus</t>
    <phoneticPr fontId="2" type="noConversion"/>
  </si>
  <si>
    <t xml:space="preserve">       사철나무屬</t>
    <phoneticPr fontId="2" type="noConversion"/>
  </si>
  <si>
    <r>
      <t xml:space="preserve">Euonymus alatus </t>
    </r>
    <r>
      <rPr>
        <sz val="9"/>
        <rFont val="맑은 고딕"/>
        <family val="3"/>
        <charset val="129"/>
        <scheme val="minor"/>
      </rPr>
      <t xml:space="preserve">(Thunb.) Siebold f. </t>
    </r>
    <r>
      <rPr>
        <i/>
        <sz val="9"/>
        <rFont val="맑은 고딕"/>
        <family val="3"/>
        <charset val="129"/>
        <scheme val="minor"/>
      </rPr>
      <t>ciliato-dentatus</t>
    </r>
    <r>
      <rPr>
        <sz val="9"/>
        <rFont val="맑은 고딕"/>
        <family val="3"/>
        <charset val="129"/>
        <scheme val="minor"/>
      </rPr>
      <t xml:space="preserve"> (Franch. &amp; Sav.) Hiyama</t>
    </r>
    <phoneticPr fontId="2" type="noConversion"/>
  </si>
  <si>
    <t>회잎나무</t>
  </si>
  <si>
    <t>좀화살나무, 횟잎나무</t>
  </si>
  <si>
    <r>
      <t xml:space="preserve">Euonymus japonicus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</si>
  <si>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사철나무</t>
  </si>
  <si>
    <t>개동굴나무, 겨우사리나무, 긴잎사철나무, 넓은잎사철나무, 동청목, 들쭉나무, 들축나무, 무른나무, 무른사철나무, 푸른나무</t>
  </si>
  <si>
    <t xml:space="preserve">     Aceraceae </t>
  </si>
  <si>
    <t xml:space="preserve">     단풍나무科 </t>
  </si>
  <si>
    <t>      Acer</t>
    <phoneticPr fontId="2" type="noConversion"/>
  </si>
  <si>
    <t xml:space="preserve">       단풍나무屬</t>
    <phoneticPr fontId="2" type="noConversion"/>
  </si>
  <si>
    <r>
      <t xml:space="preserve">Acer buergerianum </t>
    </r>
    <r>
      <rPr>
        <sz val="9"/>
        <rFont val="맑은 고딕"/>
        <family val="3"/>
        <charset val="129"/>
        <scheme val="minor"/>
      </rPr>
      <t>Miq.</t>
    </r>
    <phoneticPr fontId="2" type="noConversion"/>
  </si>
  <si>
    <t>중국단풍</t>
    <phoneticPr fontId="2" type="noConversion"/>
  </si>
  <si>
    <t>당단풍나무, 메시닥나무, 세갈래단풍나무, 세뿔단풍</t>
  </si>
  <si>
    <r>
      <t xml:space="preserve">Acer palmatum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</si>
  <si>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단풍나무</t>
  </si>
  <si>
    <t>내장단풍, 산단풍나무</t>
  </si>
  <si>
    <r>
      <t xml:space="preserve">Acer tataricum </t>
    </r>
    <r>
      <rPr>
        <sz val="9"/>
        <rFont val="맑은 고딕"/>
        <family val="3"/>
        <charset val="129"/>
        <scheme val="minor"/>
      </rPr>
      <t>L. subsp.</t>
    </r>
    <r>
      <rPr>
        <i/>
        <sz val="9"/>
        <rFont val="맑은 고딕"/>
        <family val="3"/>
        <charset val="129"/>
        <scheme val="minor"/>
      </rPr>
      <t xml:space="preserve"> ginnala</t>
    </r>
    <r>
      <rPr>
        <sz val="9"/>
        <rFont val="맑은 고딕"/>
        <family val="3"/>
        <charset val="129"/>
        <scheme val="minor"/>
      </rPr>
      <t xml:space="preserve"> (Maxim.) Wesm.</t>
    </r>
    <phoneticPr fontId="2" type="noConversion"/>
  </si>
  <si>
    <t>신나무</t>
  </si>
  <si>
    <t>곽지신나무, 광리신나무, 광이신나무, 괭이신나무, 붉신나무, 시다기나무, 시닥나무</t>
  </si>
  <si>
    <t>     Sapindaceae</t>
  </si>
  <si>
    <t>     무환자나무科</t>
  </si>
  <si>
    <t>      Koelreuteria</t>
    <phoneticPr fontId="2" type="noConversion"/>
  </si>
  <si>
    <t xml:space="preserve">       모감주나무屬</t>
    <phoneticPr fontId="2" type="noConversion"/>
  </si>
  <si>
    <r>
      <t>Koelreuteria paniculata</t>
    </r>
    <r>
      <rPr>
        <sz val="9"/>
        <rFont val="맑은 고딕"/>
        <family val="3"/>
        <charset val="129"/>
        <scheme val="minor"/>
      </rPr>
      <t xml:space="preserve"> Laxm.</t>
    </r>
    <phoneticPr fontId="2" type="noConversion"/>
  </si>
  <si>
    <t>모감주나무</t>
    <phoneticPr fontId="5" type="noConversion"/>
  </si>
  <si>
    <t>염주나무</t>
  </si>
  <si>
    <t>취약종 (VU)</t>
  </si>
  <si>
    <t>     Sabiaceae</t>
  </si>
  <si>
    <t>     나도밤나무科</t>
  </si>
  <si>
    <t>      Meliosma</t>
    <phoneticPr fontId="2" type="noConversion"/>
  </si>
  <si>
    <t xml:space="preserve">       나도밤나무屬</t>
    <phoneticPr fontId="2" type="noConversion"/>
  </si>
  <si>
    <r>
      <t xml:space="preserve">Meliosma myriantha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</si>
  <si>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나도밤나무</t>
    <phoneticPr fontId="5" type="noConversion"/>
  </si>
  <si>
    <t>나도합나리나무</t>
  </si>
  <si>
    <r>
      <t xml:space="preserve">Meliosma pinnata </t>
    </r>
    <r>
      <rPr>
        <sz val="9"/>
        <rFont val="맑은 고딕"/>
        <family val="3"/>
        <charset val="129"/>
        <scheme val="minor"/>
      </rPr>
      <t>(Roxb.) Maxim. subsp.</t>
    </r>
    <r>
      <rPr>
        <i/>
        <sz val="9"/>
        <rFont val="맑은 고딕"/>
        <family val="3"/>
        <charset val="129"/>
        <scheme val="minor"/>
      </rPr>
      <t xml:space="preserve"> arnottiana </t>
    </r>
    <r>
      <rPr>
        <sz val="9"/>
        <rFont val="맑은 고딕"/>
        <family val="3"/>
        <charset val="129"/>
        <scheme val="minor"/>
      </rPr>
      <t xml:space="preserve">(Wight) Beusekom var. </t>
    </r>
    <r>
      <rPr>
        <i/>
        <sz val="9"/>
        <rFont val="맑은 고딕"/>
        <family val="3"/>
        <charset val="129"/>
        <scheme val="minor"/>
      </rPr>
      <t>oldhamii</t>
    </r>
    <r>
      <rPr>
        <sz val="9"/>
        <rFont val="맑은 고딕"/>
        <family val="3"/>
        <charset val="129"/>
        <scheme val="minor"/>
      </rPr>
      <t xml:space="preserve"> (Miq. ex Maxim.) Beusekom</t>
    </r>
    <phoneticPr fontId="2" type="noConversion"/>
  </si>
  <si>
    <t>합다리나무</t>
  </si>
  <si>
    <t>합대나무</t>
  </si>
  <si>
    <t>    Rhamnales</t>
  </si>
  <si>
    <t>    갈매나무目</t>
  </si>
  <si>
    <t>     Vitaceae</t>
    <phoneticPr fontId="2" type="noConversion"/>
  </si>
  <si>
    <t>     포도科</t>
  </si>
  <si>
    <t>      Ampelopsis</t>
    <phoneticPr fontId="2" type="noConversion"/>
  </si>
  <si>
    <t xml:space="preserve">       개머루屬</t>
    <phoneticPr fontId="2" type="noConversion"/>
  </si>
  <si>
    <r>
      <t>Ampelopsis glandulosa</t>
    </r>
    <r>
      <rPr>
        <sz val="9"/>
        <rFont val="맑은 고딕"/>
        <family val="3"/>
        <charset val="129"/>
        <scheme val="minor"/>
      </rPr>
      <t xml:space="preserve"> (Wall.) Momiy.</t>
    </r>
    <phoneticPr fontId="2" type="noConversion"/>
  </si>
  <si>
    <t>털개머루</t>
  </si>
  <si>
    <r>
      <t>Ampelopsis glandulosa</t>
    </r>
    <r>
      <rPr>
        <sz val="9"/>
        <rFont val="맑은 고딕"/>
        <family val="3"/>
        <charset val="129"/>
        <scheme val="minor"/>
      </rPr>
      <t xml:space="preserve"> (Wall.) Momiy. var.</t>
    </r>
    <r>
      <rPr>
        <i/>
        <sz val="9"/>
        <rFont val="맑은 고딕"/>
        <family val="3"/>
        <charset val="129"/>
        <scheme val="minor"/>
      </rPr>
      <t xml:space="preserve"> heterophylla </t>
    </r>
    <r>
      <rPr>
        <sz val="9"/>
        <rFont val="맑은 고딕"/>
        <family val="3"/>
        <charset val="129"/>
        <scheme val="minor"/>
      </rPr>
      <t>(Thunb.) Momiy.</t>
    </r>
    <phoneticPr fontId="2" type="noConversion"/>
  </si>
  <si>
    <t>개머루</t>
    <phoneticPr fontId="5" type="noConversion"/>
  </si>
  <si>
    <t>돌머루</t>
  </si>
  <si>
    <t>      Parthenocissus</t>
    <phoneticPr fontId="2" type="noConversion"/>
  </si>
  <si>
    <t xml:space="preserve">       담쟁이덩굴屬</t>
    <phoneticPr fontId="2" type="noConversion"/>
  </si>
  <si>
    <r>
      <t xml:space="preserve">Parthenocissus tricuspidata </t>
    </r>
    <r>
      <rPr>
        <sz val="9"/>
        <rFont val="맑은 고딕"/>
        <family val="3"/>
        <charset val="129"/>
        <scheme val="minor"/>
      </rPr>
      <t>(Siebold &amp; Zucc.) Planch.</t>
    </r>
    <phoneticPr fontId="2" type="noConversion"/>
  </si>
  <si>
    <t>담쟁이덩굴</t>
  </si>
  <si>
    <t>담장넝쿨, 담장이덩굴, 돌담장이</t>
  </si>
  <si>
    <t>      Vitis</t>
    <phoneticPr fontId="2" type="noConversion"/>
  </si>
  <si>
    <t xml:space="preserve">       포도屬</t>
    <phoneticPr fontId="2" type="noConversion"/>
  </si>
  <si>
    <r>
      <t>Vitis amurensis</t>
    </r>
    <r>
      <rPr>
        <sz val="9"/>
        <rFont val="맑은 고딕"/>
        <family val="3"/>
        <charset val="129"/>
        <scheme val="minor"/>
      </rPr>
      <t xml:space="preserve"> Rupr.</t>
    </r>
    <phoneticPr fontId="2" type="noConversion"/>
  </si>
  <si>
    <t>왕머루</t>
  </si>
  <si>
    <t>머래순, 머루, 멀구넝굴, 잔털왕머루, 제주새머루, 털새머루</t>
  </si>
  <si>
    <r>
      <t>Vitis coignetiae</t>
    </r>
    <r>
      <rPr>
        <sz val="9"/>
        <rFont val="맑은 고딕"/>
        <family val="3"/>
        <charset val="129"/>
        <scheme val="minor"/>
      </rPr>
      <t xml:space="preserve"> Pulliat ex Planch.</t>
    </r>
    <phoneticPr fontId="2" type="noConversion"/>
  </si>
  <si>
    <t>머루</t>
    <phoneticPr fontId="5" type="noConversion"/>
  </si>
  <si>
    <t>산머루, 산포도</t>
  </si>
  <si>
    <r>
      <t xml:space="preserve">Vitis ficifolia </t>
    </r>
    <r>
      <rPr>
        <sz val="9"/>
        <rFont val="맑은 고딕"/>
        <family val="3"/>
        <charset val="129"/>
        <scheme val="minor"/>
      </rPr>
      <t>Bunge</t>
    </r>
    <phoneticPr fontId="2" type="noConversion"/>
  </si>
  <si>
    <t>까마귀머루</t>
    <phoneticPr fontId="5" type="noConversion"/>
  </si>
  <si>
    <t>가마귀머루, 가새머루, 돌머루, 모래나무, 새멀구, 참멀구</t>
  </si>
  <si>
    <r>
      <t xml:space="preserve">Vitis flexuosa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</si>
  <si>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새머루</t>
  </si>
  <si>
    <t>산포도</t>
  </si>
  <si>
    <t>    Malvales</t>
  </si>
  <si>
    <t>    아욱目</t>
  </si>
  <si>
    <t>     Malvaceae</t>
  </si>
  <si>
    <t>     아욱科</t>
  </si>
  <si>
    <t>      Abutilon</t>
    <phoneticPr fontId="2" type="noConversion"/>
  </si>
  <si>
    <t xml:space="preserve">       어저귀屬</t>
    <phoneticPr fontId="2" type="noConversion"/>
  </si>
  <si>
    <r>
      <t>Abutilon theophrasti</t>
    </r>
    <r>
      <rPr>
        <sz val="9"/>
        <rFont val="맑은 고딕"/>
        <family val="3"/>
        <charset val="129"/>
        <scheme val="minor"/>
      </rPr>
      <t xml:space="preserve"> Medik.</t>
    </r>
    <phoneticPr fontId="2" type="noConversion"/>
  </si>
  <si>
    <t>어저귀</t>
  </si>
  <si>
    <t>모싯대, 오작이, 중복, 청마</t>
  </si>
  <si>
    <t>      Hibiscus</t>
    <phoneticPr fontId="2" type="noConversion"/>
  </si>
  <si>
    <t xml:space="preserve">       무궁화屬</t>
    <phoneticPr fontId="2" type="noConversion"/>
  </si>
  <si>
    <r>
      <t xml:space="preserve">Hibiscus syriacus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</si>
  <si>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무궁화</t>
    <phoneticPr fontId="2" type="noConversion"/>
  </si>
  <si>
    <t>목근화, 무궁화나무</t>
  </si>
  <si>
    <t>     Sterculiaceae</t>
  </si>
  <si>
    <t>     벽오동科</t>
  </si>
  <si>
    <t>      Corchoropsis</t>
    <phoneticPr fontId="2" type="noConversion"/>
  </si>
  <si>
    <t xml:space="preserve">       까치깨屬</t>
    <phoneticPr fontId="2" type="noConversion"/>
  </si>
  <si>
    <r>
      <t xml:space="preserve">Corchoropsis tomentosa </t>
    </r>
    <r>
      <rPr>
        <sz val="9"/>
        <rFont val="맑은 고딕"/>
        <family val="3"/>
        <charset val="129"/>
        <scheme val="minor"/>
      </rPr>
      <t>(Thunb.) Makino</t>
    </r>
    <phoneticPr fontId="2" type="noConversion"/>
  </si>
  <si>
    <t>수까치깨</t>
    <phoneticPr fontId="5" type="noConversion"/>
  </si>
  <si>
    <t>민까치깨, 암까치깨, 참까치깨, 푸른까치깨</t>
  </si>
  <si>
    <t>      Firmiana</t>
    <phoneticPr fontId="2" type="noConversion"/>
  </si>
  <si>
    <t xml:space="preserve">       벽오동屬</t>
    <phoneticPr fontId="2" type="noConversion"/>
  </si>
  <si>
    <r>
      <t xml:space="preserve">Firmiana simplex </t>
    </r>
    <r>
      <rPr>
        <sz val="9"/>
        <rFont val="맑은 고딕"/>
        <family val="3"/>
        <charset val="129"/>
        <scheme val="minor"/>
      </rPr>
      <t>(L.) W.Wight</t>
    </r>
    <phoneticPr fontId="2" type="noConversion"/>
  </si>
  <si>
    <t>벽오동나무</t>
  </si>
  <si>
    <t>벽오동, 청오동나무</t>
    <phoneticPr fontId="2" type="noConversion"/>
  </si>
  <si>
    <t>    Parietales (Violales, Guttiferales)</t>
  </si>
  <si>
    <t>    측막태좌目</t>
  </si>
  <si>
    <t>     Violaceae</t>
  </si>
  <si>
    <t>     제비꽃科</t>
  </si>
  <si>
    <t>      Viola</t>
    <phoneticPr fontId="2" type="noConversion"/>
  </si>
  <si>
    <t xml:space="preserve">       제비꽃屬</t>
    <phoneticPr fontId="2" type="noConversion"/>
  </si>
  <si>
    <r>
      <t>Viola japonica</t>
    </r>
    <r>
      <rPr>
        <sz val="9"/>
        <rFont val="맑은 고딕"/>
        <family val="3"/>
        <charset val="129"/>
        <scheme val="minor"/>
      </rPr>
      <t xml:space="preserve"> Langsd. ex DC.</t>
    </r>
    <phoneticPr fontId="2" type="noConversion"/>
  </si>
  <si>
    <t>왜제비꽃</t>
  </si>
  <si>
    <t>알록오랑캐, 얼룩왜제비꽃, 왜오랑캐, 작은제비꽃, 좀제비꽃, 주걱오랑캐</t>
  </si>
  <si>
    <r>
      <t xml:space="preserve">Viola lactiflora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</si>
  <si>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흰젖제비꽃</t>
  </si>
  <si>
    <t>흰꽃오랑캐, 흰애기제비꽃, 흰젓오랑캐, 흰젓제비꽃</t>
  </si>
  <si>
    <r>
      <t xml:space="preserve">Viola mandshurica </t>
    </r>
    <r>
      <rPr>
        <sz val="9"/>
        <rFont val="맑은 고딕"/>
        <family val="3"/>
        <charset val="129"/>
        <scheme val="minor"/>
      </rPr>
      <t>W.Becker</t>
    </r>
    <phoneticPr fontId="2" type="noConversion"/>
  </si>
  <si>
    <t>제비꽃</t>
  </si>
  <si>
    <t>가락지꽃, 민오랑캐꽃, 병아리꽃, 씨름꽃, 앉은뱅이꽃, 오랑캐꽃, 옥녀제비꽃, 외나물, 장수꽃, 참제비꽃, 참털제비꽃, 큰제비꽃</t>
  </si>
  <si>
    <r>
      <t xml:space="preserve">Viola patrinii </t>
    </r>
    <r>
      <rPr>
        <sz val="9"/>
        <rFont val="맑은 고딕"/>
        <family val="3"/>
        <charset val="129"/>
        <scheme val="minor"/>
      </rPr>
      <t>DC. ex Ging.</t>
    </r>
    <phoneticPr fontId="2" type="noConversion"/>
  </si>
  <si>
    <t>흰제비꽃</t>
  </si>
  <si>
    <t>민흰제비꽃, 털대흰제비꽃, 털흰씨름꽃, 털흰제비꽃, 흰씨름꽃, 흰오랑캐</t>
  </si>
  <si>
    <r>
      <t xml:space="preserve">Viola phalacrocarpa </t>
    </r>
    <r>
      <rPr>
        <sz val="9"/>
        <rFont val="맑은 고딕"/>
        <family val="3"/>
        <charset val="129"/>
        <scheme val="minor"/>
      </rPr>
      <t>Maxim.</t>
    </r>
    <phoneticPr fontId="2" type="noConversion"/>
  </si>
  <si>
    <t>털제비꽃</t>
  </si>
  <si>
    <t>민둥제비꽃, 이시도야오랑캐, 이시도야제비꽃, 털씨름꽃, 털오랑캐</t>
  </si>
  <si>
    <r>
      <t xml:space="preserve">Viola yedoensis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</si>
  <si>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호제비꽃</t>
  </si>
  <si>
    <t>들오랑캐, 들제비꽃</t>
  </si>
  <si>
    <t>    Cucurbitales</t>
  </si>
  <si>
    <t>    박目</t>
  </si>
  <si>
    <t>     Cucurbitaceae</t>
  </si>
  <si>
    <t>     박科</t>
  </si>
  <si>
    <t xml:space="preserve">      Actinostemma </t>
    <phoneticPr fontId="2" type="noConversion"/>
  </si>
  <si>
    <t xml:space="preserve">       뚜껑덩굴屬</t>
    <phoneticPr fontId="2" type="noConversion"/>
  </si>
  <si>
    <r>
      <t xml:space="preserve">Actinostemma lobatum </t>
    </r>
    <r>
      <rPr>
        <sz val="9"/>
        <rFont val="맑은 고딕"/>
        <family val="3"/>
        <charset val="129"/>
        <scheme val="minor"/>
      </rPr>
      <t>(Maxim.) Maxim. ex Franch. &amp; Sav.</t>
    </r>
    <phoneticPr fontId="2" type="noConversion"/>
  </si>
  <si>
    <t>뚜껑덩굴</t>
    <phoneticPr fontId="5" type="noConversion"/>
  </si>
  <si>
    <t>개뚜껑덩굴, 단풍잎뚝껑덩굴, 합자초</t>
  </si>
  <si>
    <t>      Gynostemma</t>
    <phoneticPr fontId="2" type="noConversion"/>
  </si>
  <si>
    <t xml:space="preserve">       돌외屬</t>
    <phoneticPr fontId="2" type="noConversion"/>
  </si>
  <si>
    <r>
      <t xml:space="preserve">Gynostemma pentaphyllum </t>
    </r>
    <r>
      <rPr>
        <sz val="9"/>
        <rFont val="맑은 고딕"/>
        <family val="3"/>
        <charset val="129"/>
        <scheme val="minor"/>
      </rPr>
      <t>(Thunb.) Makino</t>
    </r>
    <phoneticPr fontId="2" type="noConversion"/>
  </si>
  <si>
    <t>돌외</t>
    <phoneticPr fontId="2" type="noConversion"/>
  </si>
  <si>
    <t>덩굴차, 물외</t>
  </si>
  <si>
    <t>      Trichosanthes</t>
    <phoneticPr fontId="2" type="noConversion"/>
  </si>
  <si>
    <t xml:space="preserve">       하늘타리屬</t>
    <phoneticPr fontId="2" type="noConversion"/>
  </si>
  <si>
    <r>
      <t xml:space="preserve">Trichosanthes kirilowii </t>
    </r>
    <r>
      <rPr>
        <sz val="9"/>
        <rFont val="맑은 고딕"/>
        <family val="3"/>
        <charset val="129"/>
        <scheme val="minor"/>
      </rPr>
      <t>Maxim.</t>
    </r>
    <phoneticPr fontId="2" type="noConversion"/>
  </si>
  <si>
    <t>하늘타리</t>
  </si>
  <si>
    <t>자주꽃하눌수박, 쥐참외, 하눌수박, 하늘수박</t>
  </si>
  <si>
    <r>
      <t xml:space="preserve">Trichosanthes kirilowii </t>
    </r>
    <r>
      <rPr>
        <sz val="9"/>
        <rFont val="맑은 고딕"/>
        <family val="3"/>
        <charset val="129"/>
        <scheme val="minor"/>
      </rPr>
      <t>Maxim. var.</t>
    </r>
    <r>
      <rPr>
        <i/>
        <sz val="9"/>
        <rFont val="맑은 고딕"/>
        <family val="3"/>
        <charset val="129"/>
        <scheme val="minor"/>
      </rPr>
      <t xml:space="preserve"> japonica</t>
    </r>
    <r>
      <rPr>
        <sz val="9"/>
        <rFont val="맑은 고딕"/>
        <family val="3"/>
        <charset val="129"/>
        <scheme val="minor"/>
      </rPr>
      <t xml:space="preserve"> (Miq.) Kitam.</t>
    </r>
    <phoneticPr fontId="2" type="noConversion"/>
  </si>
  <si>
    <t>노랑하늘타리</t>
  </si>
  <si>
    <t>섬하눌타리, 쥐참외, 흰꽃하눌수박</t>
  </si>
  <si>
    <t>    Myrtiflorae (Myrtales)</t>
    <phoneticPr fontId="2" type="noConversion"/>
  </si>
  <si>
    <t>    도금양目</t>
  </si>
  <si>
    <t>     Elaeagnaceae</t>
  </si>
  <si>
    <t>     보리수나무科</t>
    <phoneticPr fontId="2" type="noConversion"/>
  </si>
  <si>
    <t xml:space="preserve">      Elaeagnus </t>
    <phoneticPr fontId="2" type="noConversion"/>
  </si>
  <si>
    <t xml:space="preserve">       보리수나무屬</t>
    <phoneticPr fontId="2" type="noConversion"/>
  </si>
  <si>
    <r>
      <t xml:space="preserve">Elaeagnus umbellata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</si>
  <si>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보리수나무</t>
  </si>
  <si>
    <t>보리똥나무, 보리장나무, 보리화주나무, 볼네나무, 산보리수나무</t>
  </si>
  <si>
    <t>     Lythraceae</t>
    <phoneticPr fontId="2" type="noConversion"/>
  </si>
  <si>
    <t>     부처꽃科</t>
    <phoneticPr fontId="2" type="noConversion"/>
  </si>
  <si>
    <t>      Lagerstroemia</t>
    <phoneticPr fontId="2" type="noConversion"/>
  </si>
  <si>
    <t xml:space="preserve">       배롱나무屬</t>
    <phoneticPr fontId="2" type="noConversion"/>
  </si>
  <si>
    <r>
      <t xml:space="preserve">Lagerstroemia indica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</si>
  <si>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배롱나무</t>
    <phoneticPr fontId="2" type="noConversion"/>
  </si>
  <si>
    <t>백일홍</t>
  </si>
  <si>
    <t>     Punicaceae</t>
  </si>
  <si>
    <t>     석류나무科</t>
    <phoneticPr fontId="2" type="noConversion"/>
  </si>
  <si>
    <t>      Punica</t>
    <phoneticPr fontId="2" type="noConversion"/>
  </si>
  <si>
    <t xml:space="preserve">       석류나무屬</t>
    <phoneticPr fontId="2" type="noConversion"/>
  </si>
  <si>
    <r>
      <t xml:space="preserve">Punica granatum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</si>
  <si>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석류나무</t>
    <phoneticPr fontId="2" type="noConversion"/>
  </si>
  <si>
    <t>석누나무, 석류</t>
  </si>
  <si>
    <t>     Hydrocaryaceae</t>
    <phoneticPr fontId="2" type="noConversion"/>
  </si>
  <si>
    <t>     마름科</t>
  </si>
  <si>
    <t>      Trapa</t>
    <phoneticPr fontId="2" type="noConversion"/>
  </si>
  <si>
    <t xml:space="preserve">       마름屬</t>
    <phoneticPr fontId="2" type="noConversion"/>
  </si>
  <si>
    <r>
      <t xml:space="preserve">Trapa japonica </t>
    </r>
    <r>
      <rPr>
        <sz val="9"/>
        <rFont val="맑은 고딕"/>
        <family val="3"/>
        <charset val="129"/>
        <scheme val="minor"/>
      </rPr>
      <t>Flerow</t>
    </r>
    <phoneticPr fontId="2" type="noConversion"/>
  </si>
  <si>
    <t>마름</t>
  </si>
  <si>
    <t>골뱅이</t>
  </si>
  <si>
    <t>     Onagraceae</t>
  </si>
  <si>
    <t>     바늘꽃科</t>
  </si>
  <si>
    <t>      Ludwigia</t>
    <phoneticPr fontId="2" type="noConversion"/>
  </si>
  <si>
    <t xml:space="preserve">       여뀌바늘屬</t>
    <phoneticPr fontId="2" type="noConversion"/>
  </si>
  <si>
    <r>
      <t xml:space="preserve">Ludwigia epilobioides </t>
    </r>
    <r>
      <rPr>
        <sz val="9"/>
        <rFont val="맑은 고딕"/>
        <family val="3"/>
        <charset val="129"/>
        <scheme val="minor"/>
      </rPr>
      <t>Maxim.</t>
    </r>
    <phoneticPr fontId="2" type="noConversion"/>
  </si>
  <si>
    <t>여뀌바늘</t>
  </si>
  <si>
    <t>개좃방망이, 물풀, 여뀌바늘꽃</t>
  </si>
  <si>
    <t>      Oenothera</t>
    <phoneticPr fontId="2" type="noConversion"/>
  </si>
  <si>
    <t xml:space="preserve">       달맞이꽃屬</t>
    <phoneticPr fontId="2" type="noConversion"/>
  </si>
  <si>
    <r>
      <t>Oenothera biennis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</si>
  <si>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달맞이꽃</t>
  </si>
  <si>
    <t>겹달맞이꽃</t>
  </si>
  <si>
    <t>     Halorrhagaceae</t>
  </si>
  <si>
    <t>     개미탑科</t>
  </si>
  <si>
    <t>      Haloragis</t>
    <phoneticPr fontId="2" type="noConversion"/>
  </si>
  <si>
    <t xml:space="preserve">       개미탑屬</t>
    <phoneticPr fontId="2" type="noConversion"/>
  </si>
  <si>
    <r>
      <t xml:space="preserve">Haloragis micrantha </t>
    </r>
    <r>
      <rPr>
        <sz val="9"/>
        <rFont val="맑은 고딕"/>
        <family val="3"/>
        <charset val="129"/>
        <scheme val="minor"/>
      </rPr>
      <t>(Thunb.) R.Br. ex Siebold &amp; Zucc.</t>
    </r>
    <phoneticPr fontId="2" type="noConversion"/>
  </si>
  <si>
    <t>개미탑</t>
    <phoneticPr fontId="5" type="noConversion"/>
  </si>
  <si>
    <t>개미탑풀</t>
  </si>
  <si>
    <t>    Umbellales</t>
  </si>
  <si>
    <t>    산형화目</t>
  </si>
  <si>
    <t>     Araliaceae</t>
  </si>
  <si>
    <t xml:space="preserve">     두릅나무科 </t>
  </si>
  <si>
    <t>      Aralia</t>
    <phoneticPr fontId="2" type="noConversion"/>
  </si>
  <si>
    <t xml:space="preserve">       두릅나무屬</t>
    <phoneticPr fontId="2" type="noConversion"/>
  </si>
  <si>
    <r>
      <t>Aralia elata</t>
    </r>
    <r>
      <rPr>
        <sz val="9"/>
        <rFont val="맑은 고딕"/>
        <family val="3"/>
        <charset val="129"/>
        <scheme val="minor"/>
      </rPr>
      <t xml:space="preserve"> (Miq.) Seem.</t>
    </r>
    <phoneticPr fontId="2" type="noConversion"/>
  </si>
  <si>
    <t>두릅나무</t>
  </si>
  <si>
    <t>둥근잎두릅, 둥근잎두릅나무, 드릅나무, 참드릅</t>
  </si>
  <si>
    <t>      Kalopanax</t>
    <phoneticPr fontId="2" type="noConversion"/>
  </si>
  <si>
    <t xml:space="preserve">       음나무屬</t>
    <phoneticPr fontId="2" type="noConversion"/>
  </si>
  <si>
    <r>
      <t xml:space="preserve">Kalopanax septemlobus </t>
    </r>
    <r>
      <rPr>
        <sz val="9"/>
        <rFont val="맑은 고딕"/>
        <family val="3"/>
        <charset val="129"/>
        <scheme val="minor"/>
      </rPr>
      <t>(Thunb.) Koidz.</t>
    </r>
    <phoneticPr fontId="2" type="noConversion"/>
  </si>
  <si>
    <t>음나무</t>
  </si>
  <si>
    <t>개두릅나무, 당엄나무, 당음나무, 멍구나무, 엄나무, 엉개나무</t>
  </si>
  <si>
    <t>     Umbelliferae</t>
  </si>
  <si>
    <t>     산형科</t>
  </si>
  <si>
    <t>      Anthriscus</t>
    <phoneticPr fontId="2" type="noConversion"/>
  </si>
  <si>
    <t xml:space="preserve">       전호屬</t>
    <phoneticPr fontId="2" type="noConversion"/>
  </si>
  <si>
    <r>
      <t xml:space="preserve">Anthriscus caucalis </t>
    </r>
    <r>
      <rPr>
        <sz val="9"/>
        <rFont val="맑은 고딕"/>
        <family val="3"/>
        <charset val="129"/>
        <scheme val="minor"/>
      </rPr>
      <t>M.Bieb.</t>
    </r>
    <phoneticPr fontId="2" type="noConversion"/>
  </si>
  <si>
    <t>유럽전호</t>
    <phoneticPr fontId="5" type="noConversion"/>
  </si>
  <si>
    <t>      Cnidium</t>
    <phoneticPr fontId="2" type="noConversion"/>
  </si>
  <si>
    <t xml:space="preserve">       천궁屬</t>
    <phoneticPr fontId="2" type="noConversion"/>
  </si>
  <si>
    <r>
      <t xml:space="preserve">Cnidium japonicum </t>
    </r>
    <r>
      <rPr>
        <sz val="9"/>
        <rFont val="맑은 고딕"/>
        <family val="3"/>
        <charset val="129"/>
        <scheme val="minor"/>
      </rPr>
      <t>Miq.</t>
    </r>
    <phoneticPr fontId="2" type="noConversion"/>
  </si>
  <si>
    <t>갯사상자</t>
    <phoneticPr fontId="5" type="noConversion"/>
  </si>
  <si>
    <t>개사상자, 갯미나리</t>
  </si>
  <si>
    <t>      Hydrocotyle</t>
    <phoneticPr fontId="2" type="noConversion"/>
  </si>
  <si>
    <t xml:space="preserve">       피막이屬</t>
    <phoneticPr fontId="2" type="noConversion"/>
  </si>
  <si>
    <r>
      <t xml:space="preserve">Hydrocotyle maritima </t>
    </r>
    <r>
      <rPr>
        <sz val="9"/>
        <rFont val="맑은 고딕"/>
        <family val="3"/>
        <charset val="129"/>
        <scheme val="minor"/>
      </rPr>
      <t>Honda</t>
    </r>
    <phoneticPr fontId="2" type="noConversion"/>
  </si>
  <si>
    <t>선피막이</t>
    <phoneticPr fontId="5" type="noConversion"/>
  </si>
  <si>
    <t>개피막이, 갯피막이, 갯피막이풀, 들피막이, 들피막이풀, 선피막이풀, 장밧대</t>
  </si>
  <si>
    <t>      Oenanthe</t>
    <phoneticPr fontId="2" type="noConversion"/>
  </si>
  <si>
    <t xml:space="preserve">       미나리屬</t>
    <phoneticPr fontId="2" type="noConversion"/>
  </si>
  <si>
    <r>
      <t xml:space="preserve">Oenanthe javanica </t>
    </r>
    <r>
      <rPr>
        <sz val="9"/>
        <rFont val="맑은 고딕"/>
        <family val="3"/>
        <charset val="129"/>
        <scheme val="minor"/>
      </rPr>
      <t>DC.</t>
    </r>
    <phoneticPr fontId="5" type="noConversion"/>
  </si>
  <si>
    <t>미나리</t>
    <phoneticPr fontId="5" type="noConversion"/>
  </si>
  <si>
    <t>잔잎미나리</t>
  </si>
  <si>
    <t>      Peucedanum</t>
    <phoneticPr fontId="2" type="noConversion"/>
  </si>
  <si>
    <t xml:space="preserve">       기름나물屬</t>
    <phoneticPr fontId="2" type="noConversion"/>
  </si>
  <si>
    <r>
      <t xml:space="preserve">Peucedanum japonicum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</si>
  <si>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갯기름나물</t>
    <phoneticPr fontId="5" type="noConversion"/>
  </si>
  <si>
    <t>개기름나물, 목단방풍, 보안기름나물</t>
  </si>
  <si>
    <t>      Torilis</t>
    <phoneticPr fontId="2" type="noConversion"/>
  </si>
  <si>
    <t xml:space="preserve">       사상자屬</t>
    <phoneticPr fontId="2" type="noConversion"/>
  </si>
  <si>
    <r>
      <t xml:space="preserve">Torilis japonica </t>
    </r>
    <r>
      <rPr>
        <sz val="9"/>
        <rFont val="맑은 고딕"/>
        <family val="3"/>
        <charset val="129"/>
        <scheme val="minor"/>
      </rPr>
      <t>(Houtt.) DC.</t>
    </r>
    <phoneticPr fontId="2" type="noConversion"/>
  </si>
  <si>
    <t>사상자</t>
    <phoneticPr fontId="5" type="noConversion"/>
  </si>
  <si>
    <t>뱀도랏, 진들개미나리</t>
  </si>
  <si>
    <t>     Cornaceae</t>
  </si>
  <si>
    <t>     층층나무科</t>
  </si>
  <si>
    <t>      Cornus</t>
    <phoneticPr fontId="2" type="noConversion"/>
  </si>
  <si>
    <t xml:space="preserve">       층층나무屬</t>
    <phoneticPr fontId="2" type="noConversion"/>
  </si>
  <si>
    <r>
      <t xml:space="preserve">Cornus controversa </t>
    </r>
    <r>
      <rPr>
        <sz val="9"/>
        <rFont val="맑은 고딕"/>
        <family val="3"/>
        <charset val="129"/>
        <scheme val="minor"/>
      </rPr>
      <t>Hemsl.</t>
    </r>
    <phoneticPr fontId="2" type="noConversion"/>
  </si>
  <si>
    <t>층층나무</t>
  </si>
  <si>
    <t>꺼그렁나무, 말채나무, 물깨금나무</t>
  </si>
  <si>
    <r>
      <t xml:space="preserve">Cornus kousa </t>
    </r>
    <r>
      <rPr>
        <sz val="9"/>
        <rFont val="맑은 고딕"/>
        <family val="3"/>
        <charset val="129"/>
        <scheme val="minor"/>
      </rPr>
      <t>Bürger ex Hance</t>
    </r>
    <phoneticPr fontId="2" type="noConversion"/>
  </si>
  <si>
    <t>산딸나무</t>
  </si>
  <si>
    <t>굳은산딸나무, 들메나무, 미영꽃나무, 박달나무, 소리딸나무, 쇠박달나무, 애기산딸나무, 준딸나무</t>
  </si>
  <si>
    <r>
      <t xml:space="preserve">Cornus macrophylla </t>
    </r>
    <r>
      <rPr>
        <sz val="9"/>
        <rFont val="맑은 고딕"/>
        <family val="3"/>
        <charset val="129"/>
        <scheme val="minor"/>
      </rPr>
      <t>Wall.</t>
    </r>
    <phoneticPr fontId="2" type="noConversion"/>
  </si>
  <si>
    <t>곰의말채나무</t>
    <phoneticPr fontId="5" type="noConversion"/>
  </si>
  <si>
    <t>곰말채나무, 곰의말채</t>
  </si>
  <si>
    <r>
      <t xml:space="preserve">Cornus walteri </t>
    </r>
    <r>
      <rPr>
        <sz val="9"/>
        <rFont val="맑은 고딕"/>
        <family val="3"/>
        <charset val="129"/>
        <scheme val="minor"/>
      </rPr>
      <t>Wangerin</t>
    </r>
    <phoneticPr fontId="2" type="noConversion"/>
  </si>
  <si>
    <t>말채나무</t>
  </si>
  <si>
    <t xml:space="preserve"> 쌍자엽 이판화아강</t>
    <phoneticPr fontId="2" type="noConversion"/>
  </si>
  <si>
    <t>이판화아강</t>
    <phoneticPr fontId="2" type="noConversion"/>
  </si>
  <si>
    <t>분류`군</t>
    <phoneticPr fontId="2" type="noConversion"/>
  </si>
  <si>
    <t>Metachlamydeae, Sympetalae</t>
    <phoneticPr fontId="2" type="noConversion"/>
  </si>
  <si>
    <t>   합판화亞綱</t>
  </si>
  <si>
    <t>    Ericales</t>
    <phoneticPr fontId="2" type="noConversion"/>
  </si>
  <si>
    <t>    진달래目</t>
  </si>
  <si>
    <t>     Ericaceae</t>
    <phoneticPr fontId="2" type="noConversion"/>
  </si>
  <si>
    <t>     진달래科</t>
  </si>
  <si>
    <t>      Rhododendron</t>
    <phoneticPr fontId="2" type="noConversion"/>
  </si>
  <si>
    <t xml:space="preserve">       철쭉屬</t>
    <phoneticPr fontId="2" type="noConversion"/>
  </si>
  <si>
    <r>
      <t xml:space="preserve">Rhododendron indicum </t>
    </r>
    <r>
      <rPr>
        <sz val="9"/>
        <rFont val="맑은 고딕"/>
        <family val="3"/>
        <charset val="129"/>
        <scheme val="minor"/>
      </rPr>
      <t>(L.) Sweet</t>
    </r>
    <phoneticPr fontId="2" type="noConversion"/>
  </si>
  <si>
    <t>영산홍</t>
    <phoneticPr fontId="2" type="noConversion"/>
  </si>
  <si>
    <t>양철쭉, 왜철쭉, 일본철쭉</t>
  </si>
  <si>
    <r>
      <t xml:space="preserve">Rhododendron mucronulatum </t>
    </r>
    <r>
      <rPr>
        <sz val="9"/>
        <rFont val="맑은 고딕"/>
        <family val="3"/>
        <charset val="129"/>
        <scheme val="minor"/>
      </rPr>
      <t>Turcz.</t>
    </r>
    <phoneticPr fontId="2" type="noConversion"/>
  </si>
  <si>
    <t>진달래</t>
  </si>
  <si>
    <t>왕진달래, 진달내, 진달래나무, 참꽃나무</t>
  </si>
  <si>
    <r>
      <t>Rhododendron yedoense</t>
    </r>
    <r>
      <rPr>
        <sz val="9"/>
        <rFont val="맑은 고딕"/>
        <family val="3"/>
        <charset val="129"/>
        <scheme val="minor"/>
      </rPr>
      <t xml:space="preserve"> Maxim. f. </t>
    </r>
    <r>
      <rPr>
        <i/>
        <sz val="9"/>
        <rFont val="맑은 고딕"/>
        <family val="3"/>
        <charset val="129"/>
        <scheme val="minor"/>
      </rPr>
      <t xml:space="preserve">poukhanense </t>
    </r>
    <r>
      <rPr>
        <sz val="9"/>
        <rFont val="맑은 고딕"/>
        <family val="3"/>
        <charset val="129"/>
        <scheme val="minor"/>
      </rPr>
      <t>(H.Lév.) Sugim. ex T.Yamaz.</t>
    </r>
    <phoneticPr fontId="2" type="noConversion"/>
  </si>
  <si>
    <t>산철쭉</t>
  </si>
  <si>
    <t>개꽃나무, 물철쭉</t>
  </si>
  <si>
    <t>    Primulales</t>
  </si>
  <si>
    <t>    앵초目</t>
  </si>
  <si>
    <t>     Primulaceae</t>
  </si>
  <si>
    <t>     앵초科</t>
  </si>
  <si>
    <t>      Lysimachia</t>
    <phoneticPr fontId="2" type="noConversion"/>
  </si>
  <si>
    <t xml:space="preserve">       까치수영屬</t>
    <phoneticPr fontId="2" type="noConversion"/>
  </si>
  <si>
    <r>
      <t xml:space="preserve">Lysimachia clethroides </t>
    </r>
    <r>
      <rPr>
        <sz val="9"/>
        <rFont val="맑은 고딕"/>
        <family val="3"/>
        <charset val="129"/>
        <scheme val="minor"/>
      </rPr>
      <t>Duby</t>
    </r>
    <phoneticPr fontId="2" type="noConversion"/>
  </si>
  <si>
    <t>큰까치수염</t>
    <phoneticPr fontId="5" type="noConversion"/>
  </si>
  <si>
    <t>민까치수염, 큰까치수영, 큰꽃꼬리풀</t>
  </si>
  <si>
    <r>
      <t xml:space="preserve">Lysimachia japonica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</si>
  <si>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좀가지풀</t>
    <phoneticPr fontId="5" type="noConversion"/>
  </si>
  <si>
    <t>금좁쌀풀, 돌좁쌀풀, 좀가지꽃</t>
  </si>
  <si>
    <t>     Plumbaginaceae</t>
    <phoneticPr fontId="2" type="noConversion"/>
  </si>
  <si>
    <t>     갯질경이科</t>
    <phoneticPr fontId="2" type="noConversion"/>
  </si>
  <si>
    <t>      Limonium</t>
    <phoneticPr fontId="2" type="noConversion"/>
  </si>
  <si>
    <t xml:space="preserve">       갯질경屬</t>
    <phoneticPr fontId="2" type="noConversion"/>
  </si>
  <si>
    <r>
      <t xml:space="preserve">Limonium tetragonum </t>
    </r>
    <r>
      <rPr>
        <sz val="9"/>
        <rFont val="맑은 고딕"/>
        <family val="3"/>
        <charset val="129"/>
        <scheme val="minor"/>
      </rPr>
      <t>(Thunb.) Bullock</t>
    </r>
    <phoneticPr fontId="2" type="noConversion"/>
  </si>
  <si>
    <t>갯질경</t>
    <phoneticPr fontId="5" type="noConversion"/>
  </si>
  <si>
    <t>갯길경이, 갯질갱이, 갯질겡이, 갯질경, 갯질경이, 근대아재비</t>
  </si>
  <si>
    <t>    Ebenales</t>
  </si>
  <si>
    <t>    감나무目</t>
  </si>
  <si>
    <t>     Ebenaceae</t>
  </si>
  <si>
    <t>     감나무科</t>
  </si>
  <si>
    <t>      Diospyros</t>
    <phoneticPr fontId="2" type="noConversion"/>
  </si>
  <si>
    <t xml:space="preserve">       감나무屬</t>
    <phoneticPr fontId="2" type="noConversion"/>
  </si>
  <si>
    <r>
      <t xml:space="preserve">Diospyros kaki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</si>
  <si>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감나무</t>
    <phoneticPr fontId="2" type="noConversion"/>
  </si>
  <si>
    <t>돌감나무, 똘감나무, 산감나무</t>
  </si>
  <si>
    <r>
      <t xml:space="preserve">Diospyros lotus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</si>
  <si>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고욤나무</t>
    <phoneticPr fontId="5" type="noConversion"/>
  </si>
  <si>
    <t>고양나무, 민고욤나무</t>
  </si>
  <si>
    <t>     Symplocaceae</t>
  </si>
  <si>
    <t>     노린재나무科</t>
  </si>
  <si>
    <t>      Symplocos</t>
    <phoneticPr fontId="2" type="noConversion"/>
  </si>
  <si>
    <t xml:space="preserve">       노린재나무屬</t>
    <phoneticPr fontId="2" type="noConversion"/>
  </si>
  <si>
    <r>
      <t xml:space="preserve">Symplocos sawafutagi </t>
    </r>
    <r>
      <rPr>
        <sz val="9"/>
        <rFont val="맑은 고딕"/>
        <family val="3"/>
        <charset val="129"/>
        <scheme val="minor"/>
      </rPr>
      <t>Nagam.</t>
    </r>
    <phoneticPr fontId="2" type="noConversion"/>
  </si>
  <si>
    <t>노린재나무</t>
  </si>
  <si>
    <r>
      <t xml:space="preserve">Symplocos tanakana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</si>
  <si>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검노린재나무</t>
  </si>
  <si>
    <t>     Styracaceae</t>
  </si>
  <si>
    <t>     때죽나무科</t>
  </si>
  <si>
    <t>      Styrax</t>
    <phoneticPr fontId="2" type="noConversion"/>
  </si>
  <si>
    <t xml:space="preserve">       때죽나무屬</t>
    <phoneticPr fontId="2" type="noConversion"/>
  </si>
  <si>
    <r>
      <t xml:space="preserve">Styrax japonicus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</si>
  <si>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때죽나무</t>
    <phoneticPr fontId="5" type="noConversion"/>
  </si>
  <si>
    <t>노가나무, 때쭉나무, 왕때죽나무, 족나무</t>
  </si>
  <si>
    <t>    Gentianales</t>
  </si>
  <si>
    <t>    용담目</t>
  </si>
  <si>
    <t>     Oleaceae</t>
  </si>
  <si>
    <t>     물푸레나무科</t>
  </si>
  <si>
    <t>      Forsythia</t>
    <phoneticPr fontId="2" type="noConversion"/>
  </si>
  <si>
    <t xml:space="preserve">       개나리屬</t>
    <phoneticPr fontId="2" type="noConversion"/>
  </si>
  <si>
    <r>
      <t xml:space="preserve">Forsythia koreana </t>
    </r>
    <r>
      <rPr>
        <sz val="9"/>
        <rFont val="맑은 고딕"/>
        <family val="3"/>
        <charset val="129"/>
        <scheme val="minor"/>
      </rPr>
      <t>(Rehder) Nakai</t>
    </r>
    <phoneticPr fontId="2" type="noConversion"/>
  </si>
  <si>
    <t>개나리</t>
  </si>
  <si>
    <t>가을개나리, 개나리꽃나무, 개나리나무, 서리개나리, 신리화, 어사리</t>
  </si>
  <si>
    <t>      Fraxinus</t>
    <phoneticPr fontId="2" type="noConversion"/>
  </si>
  <si>
    <t xml:space="preserve">       물푸레나무屬</t>
    <phoneticPr fontId="2" type="noConversion"/>
  </si>
  <si>
    <r>
      <t xml:space="preserve">Fraxinus rhynchophylla </t>
    </r>
    <r>
      <rPr>
        <sz val="9"/>
        <rFont val="맑은 고딕"/>
        <family val="3"/>
        <charset val="129"/>
        <scheme val="minor"/>
      </rPr>
      <t>Hance</t>
    </r>
    <phoneticPr fontId="2" type="noConversion"/>
  </si>
  <si>
    <t>물푸레나무</t>
  </si>
  <si>
    <t>광능물푸레나무, 떡물푸레나무, 민물푸레나무, 쉬청나무</t>
  </si>
  <si>
    <r>
      <t xml:space="preserve">Fraxinus sieboldiana </t>
    </r>
    <r>
      <rPr>
        <sz val="9"/>
        <rFont val="맑은 고딕"/>
        <family val="3"/>
        <charset val="129"/>
        <scheme val="minor"/>
      </rPr>
      <t>Blume</t>
    </r>
    <phoneticPr fontId="2" type="noConversion"/>
  </si>
  <si>
    <t>쇠물푸레나무</t>
  </si>
  <si>
    <t>계룡쇠물푸레, 계룡쇠물푸레나무, 쇠물푸레, 좀쇠물푸레나무</t>
  </si>
  <si>
    <t>      Ligustrum</t>
    <phoneticPr fontId="2" type="noConversion"/>
  </si>
  <si>
    <t xml:space="preserve">       쥐똥나무屬</t>
    <phoneticPr fontId="2" type="noConversion"/>
  </si>
  <si>
    <r>
      <t xml:space="preserve">Ligustrum japonicum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</si>
  <si>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광나무</t>
  </si>
  <si>
    <r>
      <t xml:space="preserve">Ligustrum obtusifolium </t>
    </r>
    <r>
      <rPr>
        <sz val="9"/>
        <rFont val="맑은 고딕"/>
        <family val="3"/>
        <charset val="129"/>
        <scheme val="minor"/>
      </rPr>
      <t>Siebold &amp; Zucc.</t>
    </r>
    <phoneticPr fontId="2" type="noConversion"/>
  </si>
  <si>
    <t>쥐똥나무</t>
  </si>
  <si>
    <t>개쥐똥나무, 검정알나무, 귀똥나무, 남정실, 백당나무, 싸리버들</t>
  </si>
  <si>
    <t>      Osmanthus</t>
    <phoneticPr fontId="2" type="noConversion"/>
  </si>
  <si>
    <t xml:space="preserve">       목서屬</t>
    <phoneticPr fontId="2" type="noConversion"/>
  </si>
  <si>
    <r>
      <t xml:space="preserve">Osmanthus fragrans </t>
    </r>
    <r>
      <rPr>
        <sz val="9"/>
        <rFont val="맑은 고딕"/>
        <family val="3"/>
        <charset val="129"/>
        <scheme val="minor"/>
      </rPr>
      <t>Lour. var.</t>
    </r>
    <r>
      <rPr>
        <i/>
        <sz val="9"/>
        <rFont val="맑은 고딕"/>
        <family val="3"/>
        <charset val="129"/>
        <scheme val="minor"/>
      </rPr>
      <t xml:space="preserve"> aurantiacus </t>
    </r>
    <r>
      <rPr>
        <sz val="9"/>
        <rFont val="맑은 고딕"/>
        <family val="3"/>
        <charset val="129"/>
        <scheme val="minor"/>
      </rPr>
      <t>Makino</t>
    </r>
    <phoneticPr fontId="2" type="noConversion"/>
  </si>
  <si>
    <t>금목서</t>
  </si>
  <si>
    <t>단계목</t>
  </si>
  <si>
    <t>     Apocynaceae</t>
    <phoneticPr fontId="2" type="noConversion"/>
  </si>
  <si>
    <t>     협죽도科</t>
    <phoneticPr fontId="2" type="noConversion"/>
  </si>
  <si>
    <t>      Trachelospermum</t>
    <phoneticPr fontId="2" type="noConversion"/>
  </si>
  <si>
    <t xml:space="preserve">       마삭줄屬</t>
    <phoneticPr fontId="2" type="noConversion"/>
  </si>
  <si>
    <r>
      <t xml:space="preserve">Trachelospermum asiaticum </t>
    </r>
    <r>
      <rPr>
        <sz val="9"/>
        <rFont val="맑은 고딕"/>
        <family val="3"/>
        <charset val="129"/>
        <scheme val="minor"/>
      </rPr>
      <t>(Siebold &amp; Zucc.) Nakai</t>
    </r>
    <phoneticPr fontId="2" type="noConversion"/>
  </si>
  <si>
    <t>마삭줄</t>
  </si>
  <si>
    <t>겨우사리덩굴, 마삭나무, 마삭덩굴, 마삭풀, 민마삭나무, 민마삭줄, 왕마삭나무, 왕마삭줄, 조선마삭나무</t>
  </si>
  <si>
    <t>     Asclepiadaceae</t>
  </si>
  <si>
    <t>     박주가리科</t>
  </si>
  <si>
    <t>      Metaplexis</t>
    <phoneticPr fontId="2" type="noConversion"/>
  </si>
  <si>
    <t xml:space="preserve">       박주가리屬</t>
    <phoneticPr fontId="2" type="noConversion"/>
  </si>
  <si>
    <r>
      <t xml:space="preserve">Metaplexis japonica </t>
    </r>
    <r>
      <rPr>
        <sz val="9"/>
        <rFont val="맑은 고딕"/>
        <family val="3"/>
        <charset val="129"/>
        <scheme val="minor"/>
      </rPr>
      <t>(Thunb.) Makino</t>
    </r>
    <phoneticPr fontId="2" type="noConversion"/>
  </si>
  <si>
    <t>박주가리</t>
  </si>
  <si>
    <t>    Tubiflorales (Solanales)</t>
  </si>
  <si>
    <t>    통꽃식물目</t>
    <phoneticPr fontId="2" type="noConversion"/>
  </si>
  <si>
    <t>     Convolvulaceae</t>
  </si>
  <si>
    <t>     메꽃科</t>
  </si>
  <si>
    <t>      Calystegia</t>
    <phoneticPr fontId="2" type="noConversion"/>
  </si>
  <si>
    <t xml:space="preserve">       메꽃屬</t>
    <phoneticPr fontId="2" type="noConversion"/>
  </si>
  <si>
    <r>
      <t xml:space="preserve">Calystegia hederacea </t>
    </r>
    <r>
      <rPr>
        <sz val="9"/>
        <rFont val="맑은 고딕"/>
        <family val="3"/>
        <charset val="129"/>
        <scheme val="minor"/>
      </rPr>
      <t>Wall.</t>
    </r>
    <phoneticPr fontId="2" type="noConversion"/>
  </si>
  <si>
    <t>애기메꽃</t>
  </si>
  <si>
    <t>좀메꽃</t>
  </si>
  <si>
    <r>
      <t xml:space="preserve">Calystegia pubescens </t>
    </r>
    <r>
      <rPr>
        <sz val="9"/>
        <rFont val="맑은 고딕"/>
        <family val="3"/>
        <charset val="129"/>
        <scheme val="minor"/>
      </rPr>
      <t>Lindl.</t>
    </r>
    <phoneticPr fontId="2" type="noConversion"/>
  </si>
  <si>
    <t>메꽃</t>
  </si>
  <si>
    <t>가는메꽃, 가는잎메꽃, 메, 좁은잎메꽃</t>
  </si>
  <si>
    <r>
      <t xml:space="preserve">Calystegia sepium </t>
    </r>
    <r>
      <rPr>
        <sz val="9"/>
        <rFont val="맑은 고딕"/>
        <family val="3"/>
        <charset val="129"/>
        <scheme val="minor"/>
      </rPr>
      <t>(L.) R.Br.</t>
    </r>
    <phoneticPr fontId="2" type="noConversion"/>
  </si>
  <si>
    <t>큰메꽃</t>
  </si>
  <si>
    <t>넓은잎메꽃, 음양곽메꽃</t>
  </si>
  <si>
    <r>
      <t xml:space="preserve">Calystegia soldanella </t>
    </r>
    <r>
      <rPr>
        <sz val="9"/>
        <rFont val="맑은 고딕"/>
        <family val="3"/>
        <charset val="129"/>
        <scheme val="minor"/>
      </rPr>
      <t>(L.) R.Br.</t>
    </r>
    <phoneticPr fontId="2" type="noConversion"/>
  </si>
  <si>
    <t>갯메꽃</t>
  </si>
  <si>
    <t>개메꽃, 해안메꽃</t>
  </si>
  <si>
    <t>      Cuscuta</t>
    <phoneticPr fontId="2" type="noConversion"/>
  </si>
  <si>
    <t xml:space="preserve">       새삼屬</t>
    <phoneticPr fontId="2" type="noConversion"/>
  </si>
  <si>
    <r>
      <t>Cuscuta australis</t>
    </r>
    <r>
      <rPr>
        <sz val="9"/>
        <rFont val="맑은 고딕"/>
        <family val="3"/>
        <charset val="129"/>
        <scheme val="minor"/>
      </rPr>
      <t xml:space="preserve"> R.Br.</t>
    </r>
    <phoneticPr fontId="2" type="noConversion"/>
  </si>
  <si>
    <t>실새삼</t>
  </si>
  <si>
    <r>
      <t xml:space="preserve">Cuscuta chinensis </t>
    </r>
    <r>
      <rPr>
        <sz val="9"/>
        <rFont val="맑은 고딕"/>
        <family val="3"/>
        <charset val="129"/>
        <scheme val="minor"/>
      </rPr>
      <t>Lam.</t>
    </r>
    <phoneticPr fontId="2" type="noConversion"/>
  </si>
  <si>
    <t>갯실새삼</t>
  </si>
  <si>
    <t>갯새삼, 실새삼</t>
  </si>
  <si>
    <t>      Ipomoea</t>
    <phoneticPr fontId="2" type="noConversion"/>
  </si>
  <si>
    <t xml:space="preserve">       고구마屬</t>
    <phoneticPr fontId="2" type="noConversion"/>
  </si>
  <si>
    <r>
      <t xml:space="preserve">Ipomoea coccinea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</si>
  <si>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둥근잎유홍초</t>
  </si>
  <si>
    <r>
      <t xml:space="preserve">Ipomoea hederacea </t>
    </r>
    <r>
      <rPr>
        <sz val="9"/>
        <rFont val="맑은 고딕"/>
        <family val="3"/>
        <charset val="129"/>
        <scheme val="minor"/>
      </rPr>
      <t>Jacq.</t>
    </r>
    <phoneticPr fontId="2" type="noConversion"/>
  </si>
  <si>
    <t>미국나팔꽃</t>
  </si>
  <si>
    <r>
      <t xml:space="preserve">Ipomoea triloba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</si>
  <si>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별나팔꽃</t>
  </si>
  <si>
    <t>     Polemoniaceae</t>
  </si>
  <si>
    <t>     꽃고비科</t>
  </si>
  <si>
    <t>      Phlox</t>
    <phoneticPr fontId="2" type="noConversion"/>
  </si>
  <si>
    <t xml:space="preserve">       풀협죽도屬</t>
    <phoneticPr fontId="2" type="noConversion"/>
  </si>
  <si>
    <r>
      <t>Phlox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i/>
        <sz val="9"/>
        <color rgb="FF000000"/>
        <rFont val="맑은 고딕"/>
        <family val="3"/>
        <charset val="129"/>
        <scheme val="minor"/>
      </rPr>
      <t>subulata</t>
    </r>
    <r>
      <rPr>
        <sz val="9"/>
        <color rgb="FF000000"/>
        <rFont val="맑은 고딕"/>
        <family val="3"/>
        <charset val="129"/>
        <scheme val="minor"/>
      </rPr>
      <t xml:space="preserve"> L. </t>
    </r>
  </si>
  <si>
    <t>지면패랭이꽃</t>
  </si>
  <si>
    <t>     Boraginaceae</t>
    <phoneticPr fontId="2" type="noConversion"/>
  </si>
  <si>
    <t>     지치科</t>
  </si>
  <si>
    <t>      Bothriospermum</t>
    <phoneticPr fontId="2" type="noConversion"/>
  </si>
  <si>
    <t xml:space="preserve">       꽃바지屬</t>
    <phoneticPr fontId="2" type="noConversion"/>
  </si>
  <si>
    <r>
      <t>Bothriospermum zeylanicum</t>
    </r>
    <r>
      <rPr>
        <sz val="9"/>
        <rFont val="맑은 고딕"/>
        <family val="3"/>
        <charset val="129"/>
        <scheme val="minor"/>
      </rPr>
      <t xml:space="preserve"> (J.Jacq.) Druce</t>
    </r>
    <phoneticPr fontId="2" type="noConversion"/>
  </si>
  <si>
    <t>꽃받이</t>
  </si>
  <si>
    <t>꽃마리, 꽃바지, 나도꽃마리</t>
  </si>
  <si>
    <t>      Symphytum</t>
    <phoneticPr fontId="2" type="noConversion"/>
  </si>
  <si>
    <t xml:space="preserve">       컴프리屬</t>
    <phoneticPr fontId="2" type="noConversion"/>
  </si>
  <si>
    <r>
      <t xml:space="preserve">Symphytum officinale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</si>
  <si>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컴프리</t>
    <phoneticPr fontId="2" type="noConversion"/>
  </si>
  <si>
    <t>콤푸레</t>
  </si>
  <si>
    <t>      Trigonotis</t>
    <phoneticPr fontId="2" type="noConversion"/>
  </si>
  <si>
    <t xml:space="preserve">       꽃마리屬</t>
    <phoneticPr fontId="2" type="noConversion"/>
  </si>
  <si>
    <r>
      <t xml:space="preserve">Trigonotis peduncularis </t>
    </r>
    <r>
      <rPr>
        <sz val="9"/>
        <rFont val="맑은 고딕"/>
        <family val="3"/>
        <charset val="129"/>
        <scheme val="minor"/>
      </rPr>
      <t>(Trevis.) Benth. ex Baker &amp; S.Moore</t>
    </r>
    <phoneticPr fontId="2" type="noConversion"/>
  </si>
  <si>
    <t>꽃마리</t>
  </si>
  <si>
    <t>꽃따지, 꽃말이, 잣냉이</t>
  </si>
  <si>
    <t>     Verbenaceae</t>
    <phoneticPr fontId="2" type="noConversion"/>
  </si>
  <si>
    <t>     마편초科</t>
  </si>
  <si>
    <t>      Callicarpa</t>
    <phoneticPr fontId="2" type="noConversion"/>
  </si>
  <si>
    <t xml:space="preserve">       작살나무屬</t>
    <phoneticPr fontId="2" type="noConversion"/>
  </si>
  <si>
    <r>
      <t>Callicarpa dichotoma</t>
    </r>
    <r>
      <rPr>
        <sz val="9"/>
        <rFont val="맑은 고딕"/>
        <family val="3"/>
        <charset val="129"/>
        <scheme val="minor"/>
      </rPr>
      <t xml:space="preserve"> (Lour.) Raeusch. ex K.Koch</t>
    </r>
    <phoneticPr fontId="2" type="noConversion"/>
  </si>
  <si>
    <t>좀작살나무</t>
    <phoneticPr fontId="5" type="noConversion"/>
  </si>
  <si>
    <r>
      <t xml:space="preserve">Callicarpa japonica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</si>
  <si>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작살나무</t>
  </si>
  <si>
    <t>송금나무, 조팝나무</t>
  </si>
  <si>
    <t>      Caryopteris</t>
    <phoneticPr fontId="2" type="noConversion"/>
  </si>
  <si>
    <t xml:space="preserve">       누린내풀屬</t>
    <phoneticPr fontId="2" type="noConversion"/>
  </si>
  <si>
    <r>
      <t>Caryopteris incana</t>
    </r>
    <r>
      <rPr>
        <sz val="9"/>
        <rFont val="맑은 고딕"/>
        <family val="3"/>
        <charset val="129"/>
        <scheme val="minor"/>
      </rPr>
      <t xml:space="preserve"> (Thunb. ex Houtt.) Miq.</t>
    </r>
    <phoneticPr fontId="2" type="noConversion"/>
  </si>
  <si>
    <t>층꽃나무</t>
  </si>
  <si>
    <t>난향초, 층꽃풀</t>
  </si>
  <si>
    <t>      Clerodendrum</t>
    <phoneticPr fontId="2" type="noConversion"/>
  </si>
  <si>
    <t xml:space="preserve">       누리장나무屬</t>
    <phoneticPr fontId="2" type="noConversion"/>
  </si>
  <si>
    <r>
      <t xml:space="preserve">Clerodendrum trichotomum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</si>
  <si>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누리장나무</t>
  </si>
  <si>
    <t>개나무, 개똥나무, 구린내나무, 구릿대나무, 깨타리, 노나무, 누기개나무, 누룬나무, 누르나무, 이라리나무</t>
  </si>
  <si>
    <t>      Vitex</t>
    <phoneticPr fontId="2" type="noConversion"/>
  </si>
  <si>
    <t xml:space="preserve">       순비기나무屬</t>
    <phoneticPr fontId="2" type="noConversion"/>
  </si>
  <si>
    <r>
      <t xml:space="preserve">Vitex negundo </t>
    </r>
    <r>
      <rPr>
        <sz val="9"/>
        <rFont val="맑은 고딕"/>
        <family val="3"/>
        <charset val="129"/>
        <scheme val="minor"/>
      </rPr>
      <t>L. var</t>
    </r>
    <r>
      <rPr>
        <i/>
        <sz val="9"/>
        <rFont val="맑은 고딕"/>
        <family val="3"/>
        <charset val="129"/>
        <scheme val="minor"/>
      </rPr>
      <t>. cannabifolia</t>
    </r>
    <r>
      <rPr>
        <sz val="9"/>
        <rFont val="맑은 고딕"/>
        <family val="3"/>
        <charset val="129"/>
        <scheme val="minor"/>
      </rPr>
      <t xml:space="preserve"> (Siebold &amp; Zucc.) Hand.-Mazz.</t>
    </r>
    <phoneticPr fontId="2" type="noConversion"/>
  </si>
  <si>
    <t>목형</t>
    <phoneticPr fontId="2" type="noConversion"/>
  </si>
  <si>
    <t>목향, 애기순비기나무</t>
  </si>
  <si>
    <t>     Labiatae</t>
  </si>
  <si>
    <t>     꿀풀科</t>
  </si>
  <si>
    <t>      Agastache</t>
    <phoneticPr fontId="2" type="noConversion"/>
  </si>
  <si>
    <t xml:space="preserve">       배초향屬</t>
    <phoneticPr fontId="2" type="noConversion"/>
  </si>
  <si>
    <r>
      <t xml:space="preserve">Agastache rugosa </t>
    </r>
    <r>
      <rPr>
        <sz val="9"/>
        <rFont val="맑은 고딕"/>
        <family val="3"/>
        <charset val="129"/>
        <scheme val="minor"/>
      </rPr>
      <t>(Fisch. &amp; C.A.Mey.) Kuntze</t>
    </r>
    <phoneticPr fontId="2" type="noConversion"/>
  </si>
  <si>
    <t>배초향</t>
    <phoneticPr fontId="5" type="noConversion"/>
  </si>
  <si>
    <t>깨풀, 방아잎, 방아풀, 방애잎, 방앳잎, 중개풀</t>
  </si>
  <si>
    <t>      Clinopodium</t>
    <phoneticPr fontId="2" type="noConversion"/>
  </si>
  <si>
    <t xml:space="preserve">       층층이꽃屬</t>
    <phoneticPr fontId="2" type="noConversion"/>
  </si>
  <si>
    <r>
      <t xml:space="preserve">Clinopodium chinense </t>
    </r>
    <r>
      <rPr>
        <sz val="9"/>
        <rFont val="맑은 고딕"/>
        <family val="3"/>
        <charset val="129"/>
        <scheme val="minor"/>
      </rPr>
      <t>(Benth.) Kuntze var.</t>
    </r>
    <r>
      <rPr>
        <i/>
        <sz val="9"/>
        <rFont val="맑은 고딕"/>
        <family val="3"/>
        <charset val="129"/>
        <scheme val="minor"/>
      </rPr>
      <t xml:space="preserve"> parviflorum</t>
    </r>
    <r>
      <rPr>
        <sz val="9"/>
        <rFont val="맑은 고딕"/>
        <family val="3"/>
        <charset val="129"/>
        <scheme val="minor"/>
      </rPr>
      <t xml:space="preserve"> (Kudô) H.Hara</t>
    </r>
    <phoneticPr fontId="2" type="noConversion"/>
  </si>
  <si>
    <t>층층이꽃</t>
  </si>
  <si>
    <t>층꽃, 층층꽃</t>
  </si>
  <si>
    <t>      Lamium</t>
    <phoneticPr fontId="2" type="noConversion"/>
  </si>
  <si>
    <t xml:space="preserve">       광대수염屬</t>
    <phoneticPr fontId="2" type="noConversion"/>
  </si>
  <si>
    <r>
      <t xml:space="preserve">Lamium amplexicaule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</si>
  <si>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광대나물</t>
  </si>
  <si>
    <t>긴잎광대수염, 작은잎광대수염, 작은잎꽃수염풀</t>
  </si>
  <si>
    <t>      Leonurus</t>
    <phoneticPr fontId="2" type="noConversion"/>
  </si>
  <si>
    <t xml:space="preserve">       익모초屬</t>
    <phoneticPr fontId="2" type="noConversion"/>
  </si>
  <si>
    <r>
      <t xml:space="preserve">Leonurus japonicus </t>
    </r>
    <r>
      <rPr>
        <sz val="9"/>
        <rFont val="맑은 고딕"/>
        <family val="3"/>
        <charset val="129"/>
        <scheme val="minor"/>
      </rPr>
      <t>Houtt.</t>
    </r>
    <phoneticPr fontId="2" type="noConversion"/>
  </si>
  <si>
    <t>익모초</t>
  </si>
  <si>
    <t>개방아, 임모초</t>
  </si>
  <si>
    <t>      Lycopus</t>
    <phoneticPr fontId="2" type="noConversion"/>
  </si>
  <si>
    <t xml:space="preserve">       쉽싸리屬</t>
    <phoneticPr fontId="2" type="noConversion"/>
  </si>
  <si>
    <r>
      <t xml:space="preserve">Lycopus lucidus </t>
    </r>
    <r>
      <rPr>
        <sz val="9"/>
        <rFont val="맑은 고딕"/>
        <family val="3"/>
        <charset val="129"/>
        <scheme val="minor"/>
      </rPr>
      <t>Turcz. ex Benth.</t>
    </r>
    <phoneticPr fontId="2" type="noConversion"/>
  </si>
  <si>
    <t>쉽싸리</t>
  </si>
  <si>
    <t>개조박이, 쉽사리, 택란, 털쉽사리</t>
  </si>
  <si>
    <t>      Mentha</t>
    <phoneticPr fontId="2" type="noConversion"/>
  </si>
  <si>
    <t xml:space="preserve">       박하屬</t>
    <phoneticPr fontId="2" type="noConversion"/>
  </si>
  <si>
    <r>
      <t xml:space="preserve">Mentha arvensis </t>
    </r>
    <r>
      <rPr>
        <sz val="9"/>
        <rFont val="맑은 고딕"/>
        <family val="3"/>
        <charset val="129"/>
        <scheme val="minor"/>
      </rPr>
      <t>L. var.</t>
    </r>
    <r>
      <rPr>
        <i/>
        <sz val="9"/>
        <rFont val="맑은 고딕"/>
        <family val="3"/>
        <charset val="129"/>
        <scheme val="minor"/>
      </rPr>
      <t xml:space="preserve"> piperascens</t>
    </r>
    <r>
      <rPr>
        <sz val="9"/>
        <rFont val="맑은 고딕"/>
        <family val="3"/>
        <charset val="129"/>
        <scheme val="minor"/>
      </rPr>
      <t xml:space="preserve"> Malinv. ex Holmes</t>
    </r>
    <phoneticPr fontId="2" type="noConversion"/>
  </si>
  <si>
    <t>박하</t>
  </si>
  <si>
    <t>재배종박하, 털박하</t>
  </si>
  <si>
    <t>      Mosla</t>
    <phoneticPr fontId="2" type="noConversion"/>
  </si>
  <si>
    <t xml:space="preserve">       쥐깨풀屬</t>
    <phoneticPr fontId="2" type="noConversion"/>
  </si>
  <si>
    <r>
      <t xml:space="preserve">Mosla dianthera </t>
    </r>
    <r>
      <rPr>
        <sz val="9"/>
        <rFont val="맑은 고딕"/>
        <family val="3"/>
        <charset val="129"/>
        <scheme val="minor"/>
      </rPr>
      <t>(Buch.-Ham. ex Roxb.) M</t>
    </r>
    <r>
      <rPr>
        <i/>
        <sz val="9"/>
        <rFont val="맑은 고딕"/>
        <family val="3"/>
        <charset val="129"/>
        <scheme val="minor"/>
      </rPr>
      <t>axim.</t>
    </r>
    <phoneticPr fontId="2" type="noConversion"/>
  </si>
  <si>
    <t>쥐깨풀</t>
  </si>
  <si>
    <t>좀산들깨, 쥐깨, 참산들깨</t>
  </si>
  <si>
    <t>      Prunella</t>
    <phoneticPr fontId="2" type="noConversion"/>
  </si>
  <si>
    <t xml:space="preserve">       꿀풀屬</t>
    <phoneticPr fontId="2" type="noConversion"/>
  </si>
  <si>
    <r>
      <t>Prunella vulgaris</t>
    </r>
    <r>
      <rPr>
        <sz val="9"/>
        <rFont val="맑은 고딕"/>
        <family val="3"/>
        <charset val="129"/>
        <scheme val="minor"/>
      </rPr>
      <t xml:space="preserve"> L. subsp.</t>
    </r>
    <r>
      <rPr>
        <i/>
        <sz val="9"/>
        <rFont val="맑은 고딕"/>
        <family val="3"/>
        <charset val="129"/>
        <scheme val="minor"/>
      </rPr>
      <t xml:space="preserve"> asiatica</t>
    </r>
    <r>
      <rPr>
        <sz val="9"/>
        <rFont val="맑은 고딕"/>
        <family val="3"/>
        <charset val="129"/>
        <scheme val="minor"/>
      </rPr>
      <t xml:space="preserve"> (Nakai) H.Hara</t>
    </r>
    <phoneticPr fontId="2" type="noConversion"/>
  </si>
  <si>
    <t>꿀풀</t>
  </si>
  <si>
    <t>가지골나무, 꽃방망이, 꿀방망이, 붉은꿀풀, 하고초</t>
  </si>
  <si>
    <t>      Salvia</t>
    <phoneticPr fontId="2" type="noConversion"/>
  </si>
  <si>
    <t xml:space="preserve">       배암차즈기屬</t>
    <phoneticPr fontId="2" type="noConversion"/>
  </si>
  <si>
    <r>
      <t xml:space="preserve">Salvia plebeia </t>
    </r>
    <r>
      <rPr>
        <sz val="9"/>
        <rFont val="맑은 고딕"/>
        <family val="3"/>
        <charset val="129"/>
        <scheme val="minor"/>
      </rPr>
      <t>R.Br.</t>
    </r>
    <phoneticPr fontId="2" type="noConversion"/>
  </si>
  <si>
    <t>배암차즈기</t>
  </si>
  <si>
    <t>배암배추, 배암차즈키, 뱀배추, 뱀차조기</t>
  </si>
  <si>
    <t>      Scutellaria</t>
    <phoneticPr fontId="2" type="noConversion"/>
  </si>
  <si>
    <t xml:space="preserve">       골무꽃屬</t>
    <phoneticPr fontId="2" type="noConversion"/>
  </si>
  <si>
    <r>
      <t xml:space="preserve">Scutellaria indica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</si>
  <si>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골무꽃</t>
  </si>
  <si>
    <t>      Stachys</t>
    <phoneticPr fontId="2" type="noConversion"/>
  </si>
  <si>
    <t xml:space="preserve">       석잠풀屬</t>
    <phoneticPr fontId="2" type="noConversion"/>
  </si>
  <si>
    <r>
      <t>Stachys riederi</t>
    </r>
    <r>
      <rPr>
        <sz val="9"/>
        <rFont val="맑은 고딕"/>
        <family val="3"/>
        <charset val="129"/>
        <scheme val="minor"/>
      </rPr>
      <t xml:space="preserve"> Cham. var.</t>
    </r>
    <r>
      <rPr>
        <i/>
        <sz val="9"/>
        <rFont val="맑은 고딕"/>
        <family val="3"/>
        <charset val="129"/>
        <scheme val="minor"/>
      </rPr>
      <t xml:space="preserve"> japonica</t>
    </r>
    <r>
      <rPr>
        <sz val="9"/>
        <rFont val="맑은 고딕"/>
        <family val="3"/>
        <charset val="129"/>
        <scheme val="minor"/>
      </rPr>
      <t xml:space="preserve"> (Miq.) H.Hara</t>
    </r>
    <phoneticPr fontId="2" type="noConversion"/>
  </si>
  <si>
    <t>석잠풀</t>
  </si>
  <si>
    <t>민석잠풀, 배암배추, 뱀배추</t>
  </si>
  <si>
    <r>
      <t>Stachys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i/>
        <sz val="9"/>
        <color rgb="FF000000"/>
        <rFont val="맑은 고딕"/>
        <family val="3"/>
        <charset val="129"/>
        <scheme val="minor"/>
      </rPr>
      <t>riederi</t>
    </r>
    <r>
      <rPr>
        <sz val="9"/>
        <color rgb="FF000000"/>
        <rFont val="맑은 고딕"/>
        <family val="3"/>
        <charset val="129"/>
        <scheme val="minor"/>
      </rPr>
      <t xml:space="preserve"> Cham. var. </t>
    </r>
    <r>
      <rPr>
        <i/>
        <sz val="9"/>
        <color rgb="FF000000"/>
        <rFont val="맑은 고딕"/>
        <family val="3"/>
        <charset val="129"/>
        <scheme val="minor"/>
      </rPr>
      <t>hispidula</t>
    </r>
    <r>
      <rPr>
        <sz val="9"/>
        <color rgb="FF000000"/>
        <rFont val="맑은 고딕"/>
        <family val="3"/>
        <charset val="129"/>
        <scheme val="minor"/>
      </rPr>
      <t xml:space="preserve"> (Regel) H. Hara </t>
    </r>
  </si>
  <si>
    <t>개석잠풀</t>
  </si>
  <si>
    <t>좀석잠풀</t>
  </si>
  <si>
    <t>     Solanacrae</t>
  </si>
  <si>
    <t>     가지科</t>
  </si>
  <si>
    <t>      Datura</t>
    <phoneticPr fontId="2" type="noConversion"/>
  </si>
  <si>
    <t xml:space="preserve">       독말풀屬</t>
    <phoneticPr fontId="2" type="noConversion"/>
  </si>
  <si>
    <r>
      <t xml:space="preserve">Datura innoxia </t>
    </r>
    <r>
      <rPr>
        <sz val="9"/>
        <rFont val="맑은 고딕"/>
        <family val="3"/>
        <charset val="129"/>
        <scheme val="minor"/>
      </rPr>
      <t>Mill.</t>
    </r>
    <phoneticPr fontId="2" type="noConversion"/>
  </si>
  <si>
    <t>털독말풀</t>
    <phoneticPr fontId="2" type="noConversion"/>
  </si>
  <si>
    <t>가시독말풀, 흰꽃독말풀, 흰독말풀, 힌독말풀</t>
  </si>
  <si>
    <t>      Lycium</t>
    <phoneticPr fontId="2" type="noConversion"/>
  </si>
  <si>
    <t xml:space="preserve">       구기자나무屬</t>
    <phoneticPr fontId="2" type="noConversion"/>
  </si>
  <si>
    <r>
      <t xml:space="preserve">Lycium chinense </t>
    </r>
    <r>
      <rPr>
        <sz val="9"/>
        <rFont val="맑은 고딕"/>
        <family val="3"/>
        <charset val="129"/>
        <scheme val="minor"/>
      </rPr>
      <t>Mill.</t>
    </r>
    <phoneticPr fontId="2" type="noConversion"/>
  </si>
  <si>
    <t>구기자나무</t>
  </si>
  <si>
    <t>구기자</t>
  </si>
  <si>
    <t>      Solanum</t>
    <phoneticPr fontId="2" type="noConversion"/>
  </si>
  <si>
    <t xml:space="preserve">       가지屬</t>
    <phoneticPr fontId="2" type="noConversion"/>
  </si>
  <si>
    <r>
      <t xml:space="preserve">Solanum americanum </t>
    </r>
    <r>
      <rPr>
        <sz val="9"/>
        <rFont val="맑은 고딕"/>
        <family val="3"/>
        <charset val="129"/>
        <scheme val="minor"/>
      </rPr>
      <t>Mill.</t>
    </r>
    <phoneticPr fontId="2" type="noConversion"/>
  </si>
  <si>
    <t>미국까마중</t>
  </si>
  <si>
    <r>
      <t xml:space="preserve">Solanum lyratum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</si>
  <si>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배풍등</t>
  </si>
  <si>
    <t>배풍등나무</t>
  </si>
  <si>
    <r>
      <t xml:space="preserve">Solanum nigrum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</si>
  <si>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까마중</t>
  </si>
  <si>
    <t>가마중, 강태, 까마종, 깜뚜라지, 깜푸라지, 먹딸기, 먹때꽐</t>
  </si>
  <si>
    <t>     Scrophulariaceae</t>
  </si>
  <si>
    <t>     현삼科</t>
  </si>
  <si>
    <t>      Mazus</t>
    <phoneticPr fontId="2" type="noConversion"/>
  </si>
  <si>
    <t xml:space="preserve">       주름잎屬</t>
    <phoneticPr fontId="2" type="noConversion"/>
  </si>
  <si>
    <r>
      <t xml:space="preserve">Mazus pumilus </t>
    </r>
    <r>
      <rPr>
        <sz val="9"/>
        <rFont val="맑은 고딕"/>
        <family val="3"/>
        <charset val="129"/>
        <scheme val="minor"/>
      </rPr>
      <t>(Burm.f.) Steenis</t>
    </r>
    <phoneticPr fontId="2" type="noConversion"/>
  </si>
  <si>
    <t>주름잎</t>
    <phoneticPr fontId="5" type="noConversion"/>
  </si>
  <si>
    <t>고초풀, 담배깡랭이, 담배풀, 선담배풀, 주름잎풀</t>
  </si>
  <si>
    <t>      Paulownia</t>
    <phoneticPr fontId="2" type="noConversion"/>
  </si>
  <si>
    <t xml:space="preserve">       오동나무屬</t>
    <phoneticPr fontId="2" type="noConversion"/>
  </si>
  <si>
    <r>
      <t xml:space="preserve">Paulownia coreana </t>
    </r>
    <r>
      <rPr>
        <sz val="9"/>
        <rFont val="맑은 고딕"/>
        <family val="3"/>
        <charset val="129"/>
        <scheme val="minor"/>
      </rPr>
      <t>Uyeki</t>
    </r>
    <phoneticPr fontId="2" type="noConversion"/>
  </si>
  <si>
    <t>오동나무</t>
    <phoneticPr fontId="5" type="noConversion"/>
  </si>
  <si>
    <t>오동</t>
  </si>
  <si>
    <t>      Veronica</t>
    <phoneticPr fontId="2" type="noConversion"/>
  </si>
  <si>
    <t xml:space="preserve">       물칭개나물屬</t>
    <phoneticPr fontId="2" type="noConversion"/>
  </si>
  <si>
    <r>
      <t xml:space="preserve">Veronica anagallis-aquatica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</si>
  <si>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큰물칭개나물</t>
    <phoneticPr fontId="5" type="noConversion"/>
  </si>
  <si>
    <t>임시정착식물</t>
  </si>
  <si>
    <t>물까지꽃, 물침개꼬리풀, 물칭개나물, 큰물꼬리풀</t>
  </si>
  <si>
    <r>
      <t xml:space="preserve">Veronica arvensis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</si>
  <si>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선개불알풀</t>
    <phoneticPr fontId="5" type="noConversion"/>
  </si>
  <si>
    <t>개불알꽃, 들꼬리풀, 선개불알풀, 선봄까지꽃, 선조롱박풀, 선지금</t>
  </si>
  <si>
    <r>
      <t>Veronica persica</t>
    </r>
    <r>
      <rPr>
        <sz val="9"/>
        <rFont val="맑은 고딕"/>
        <family val="3"/>
        <charset val="129"/>
        <scheme val="minor"/>
      </rPr>
      <t xml:space="preserve"> Poir.</t>
    </r>
    <phoneticPr fontId="2" type="noConversion"/>
  </si>
  <si>
    <t>큰개불알풀</t>
    <phoneticPr fontId="5" type="noConversion"/>
  </si>
  <si>
    <t>왕지금꼬리풀, 큰개불알꽃, 큰개불알풀, 큰지금</t>
  </si>
  <si>
    <t>    Plantaginales</t>
  </si>
  <si>
    <t>    질경이目</t>
  </si>
  <si>
    <t>     Plantaginaceae</t>
    <phoneticPr fontId="2" type="noConversion"/>
  </si>
  <si>
    <t>     질경이科</t>
  </si>
  <si>
    <t>      Plantago</t>
    <phoneticPr fontId="2" type="noConversion"/>
  </si>
  <si>
    <t xml:space="preserve">       질경이屬</t>
    <phoneticPr fontId="2" type="noConversion"/>
  </si>
  <si>
    <r>
      <t>Plantago asiatica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</si>
  <si>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질경이</t>
  </si>
  <si>
    <t>길경, 길장구, 배부장이, 배합조개, 빠부쟁이, 빠뿌쟁이, 빼부장, 톱니질경이</t>
  </si>
  <si>
    <r>
      <t>Plantago major</t>
    </r>
    <r>
      <rPr>
        <sz val="9"/>
        <rFont val="맑은 고딕"/>
        <family val="3"/>
        <charset val="129"/>
        <scheme val="minor"/>
      </rPr>
      <t xml:space="preserve"> L. var.</t>
    </r>
    <r>
      <rPr>
        <i/>
        <sz val="9"/>
        <rFont val="맑은 고딕"/>
        <family val="3"/>
        <charset val="129"/>
        <scheme val="minor"/>
      </rPr>
      <t xml:space="preserve"> japonica </t>
    </r>
    <r>
      <rPr>
        <sz val="9"/>
        <rFont val="맑은 고딕"/>
        <family val="3"/>
        <charset val="129"/>
        <scheme val="minor"/>
      </rPr>
      <t>(Franch. &amp; Sav.) Miyabe f.</t>
    </r>
    <r>
      <rPr>
        <i/>
        <sz val="9"/>
        <rFont val="맑은 고딕"/>
        <family val="3"/>
        <charset val="129"/>
        <scheme val="minor"/>
      </rPr>
      <t xml:space="preserve"> yezomaritima</t>
    </r>
    <r>
      <rPr>
        <sz val="9"/>
        <rFont val="맑은 고딕"/>
        <family val="3"/>
        <charset val="129"/>
        <scheme val="minor"/>
      </rPr>
      <t xml:space="preserve"> (Koidz.) Ohwi</t>
    </r>
    <phoneticPr fontId="2" type="noConversion"/>
  </si>
  <si>
    <t>갯질경이</t>
  </si>
  <si>
    <t>반짝잎개질경이, 벌질경이</t>
  </si>
  <si>
    <t>    Rubiales</t>
  </si>
  <si>
    <t>    꼭두서니目</t>
  </si>
  <si>
    <t>     Rubiaceae</t>
    <phoneticPr fontId="2" type="noConversion"/>
  </si>
  <si>
    <t>     꼭두서니科</t>
  </si>
  <si>
    <t>      Galium</t>
    <phoneticPr fontId="2" type="noConversion"/>
  </si>
  <si>
    <t xml:space="preserve">       갈퀴덩굴屬</t>
    <phoneticPr fontId="2" type="noConversion"/>
  </si>
  <si>
    <r>
      <t>Galium spurium</t>
    </r>
    <r>
      <rPr>
        <sz val="9"/>
        <rFont val="맑은 고딕"/>
        <family val="3"/>
        <charset val="129"/>
        <scheme val="minor"/>
      </rPr>
      <t xml:space="preserve"> L. var</t>
    </r>
    <r>
      <rPr>
        <i/>
        <sz val="9"/>
        <rFont val="맑은 고딕"/>
        <family val="3"/>
        <charset val="129"/>
        <scheme val="minor"/>
      </rPr>
      <t>. echinospermum</t>
    </r>
    <r>
      <rPr>
        <sz val="9"/>
        <rFont val="맑은 고딕"/>
        <family val="3"/>
        <charset val="129"/>
        <scheme val="minor"/>
      </rPr>
      <t xml:space="preserve"> (Wallr.) Desp.</t>
    </r>
    <phoneticPr fontId="2" type="noConversion"/>
  </si>
  <si>
    <t>갈퀴덩굴</t>
  </si>
  <si>
    <t>가시랑쿠, 갈키덩굴, 수레갈퀴</t>
  </si>
  <si>
    <r>
      <t>Galium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i/>
        <sz val="9"/>
        <color rgb="FF000000"/>
        <rFont val="맑은 고딕"/>
        <family val="3"/>
        <charset val="129"/>
        <scheme val="minor"/>
      </rPr>
      <t>trachyspermum</t>
    </r>
    <r>
      <rPr>
        <sz val="9"/>
        <color rgb="FF000000"/>
        <rFont val="맑은 고딕"/>
        <family val="3"/>
        <charset val="129"/>
        <scheme val="minor"/>
      </rPr>
      <t xml:space="preserve"> A. Gray </t>
    </r>
  </si>
  <si>
    <t>네잎갈퀴</t>
  </si>
  <si>
    <t>      Paederia</t>
    <phoneticPr fontId="2" type="noConversion"/>
  </si>
  <si>
    <t xml:space="preserve">       계요등屬</t>
    <phoneticPr fontId="2" type="noConversion"/>
  </si>
  <si>
    <r>
      <t xml:space="preserve">Paederia foetida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</si>
  <si>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계요등</t>
  </si>
  <si>
    <t>계뇨등, 구렁내덩굴</t>
  </si>
  <si>
    <t>      Serissa</t>
    <phoneticPr fontId="2" type="noConversion"/>
  </si>
  <si>
    <t xml:space="preserve">       백정화屬</t>
    <phoneticPr fontId="2" type="noConversion"/>
  </si>
  <si>
    <r>
      <t>Serissa japonica</t>
    </r>
    <r>
      <rPr>
        <sz val="9"/>
        <rFont val="맑은 고딕"/>
        <family val="3"/>
        <charset val="129"/>
        <scheme val="minor"/>
      </rPr>
      <t xml:space="preserve"> (Thunb.) Thunb.</t>
    </r>
    <phoneticPr fontId="2" type="noConversion"/>
  </si>
  <si>
    <t>백정화</t>
    <phoneticPr fontId="2" type="noConversion"/>
  </si>
  <si>
    <t>두메별꽃, 백마골, 백정꽃</t>
  </si>
  <si>
    <t>     Caprifoliaceae</t>
    <phoneticPr fontId="2" type="noConversion"/>
  </si>
  <si>
    <t>     인동科</t>
  </si>
  <si>
    <t>      Lonicera</t>
    <phoneticPr fontId="2" type="noConversion"/>
  </si>
  <si>
    <t xml:space="preserve">       인동덩굴屬</t>
    <phoneticPr fontId="2" type="noConversion"/>
  </si>
  <si>
    <r>
      <t xml:space="preserve">Lonicera japonica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</si>
  <si>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인동덩굴</t>
    <phoneticPr fontId="5" type="noConversion"/>
  </si>
  <si>
    <t>금은화, 눙박나무, 버잎인동덩굴, 번들잎인동덩굴, 섬인동, 우단인동, 우단인동덩굴, 인동, 잔털인동덩굴, 털인동, 털인동덩굴</t>
  </si>
  <si>
    <t>      Viburnum</t>
    <phoneticPr fontId="2" type="noConversion"/>
  </si>
  <si>
    <t xml:space="preserve">       가막살나무屬</t>
    <phoneticPr fontId="2" type="noConversion"/>
  </si>
  <si>
    <r>
      <t xml:space="preserve">Viburnum erosum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</si>
  <si>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덜꿩나무</t>
    <phoneticPr fontId="5" type="noConversion"/>
  </si>
  <si>
    <t>가새백당나무, 긴잎가막살나무, 긴잎덜꿩나무, 털덩꿩나무</t>
  </si>
  <si>
    <t>      Weigela</t>
    <phoneticPr fontId="2" type="noConversion"/>
  </si>
  <si>
    <t xml:space="preserve">       병꽃나무屬</t>
    <phoneticPr fontId="2" type="noConversion"/>
  </si>
  <si>
    <r>
      <t xml:space="preserve">Weigela subsessilis </t>
    </r>
    <r>
      <rPr>
        <sz val="9"/>
        <rFont val="맑은 고딕"/>
        <family val="3"/>
        <charset val="129"/>
        <scheme val="minor"/>
      </rPr>
      <t>(Nakai) L.H.Bailey</t>
    </r>
    <phoneticPr fontId="2" type="noConversion"/>
  </si>
  <si>
    <t>병꽃나무</t>
    <phoneticPr fontId="5" type="noConversion"/>
  </si>
  <si>
    <t>    Campanulales</t>
  </si>
  <si>
    <t>    초롱꽃目</t>
  </si>
  <si>
    <t>     Campanulaceae</t>
  </si>
  <si>
    <t>     초롱꽃科</t>
  </si>
  <si>
    <t>      Adenophora</t>
    <phoneticPr fontId="2" type="noConversion"/>
  </si>
  <si>
    <t xml:space="preserve">       잔대屬</t>
    <phoneticPr fontId="2" type="noConversion"/>
  </si>
  <si>
    <r>
      <t>Adenophora triphylla</t>
    </r>
    <r>
      <rPr>
        <sz val="9"/>
        <rFont val="맑은 고딕"/>
        <family val="3"/>
        <charset val="129"/>
        <scheme val="minor"/>
      </rPr>
      <t xml:space="preserve"> (Thunb.) A.DC. var.</t>
    </r>
    <r>
      <rPr>
        <i/>
        <sz val="9"/>
        <rFont val="맑은 고딕"/>
        <family val="3"/>
        <charset val="129"/>
        <scheme val="minor"/>
      </rPr>
      <t xml:space="preserve"> japonica </t>
    </r>
    <r>
      <rPr>
        <sz val="9"/>
        <rFont val="맑은 고딕"/>
        <family val="3"/>
        <charset val="129"/>
        <scheme val="minor"/>
      </rPr>
      <t>(Regel) H.Hara</t>
    </r>
    <phoneticPr fontId="2" type="noConversion"/>
  </si>
  <si>
    <t>잔대</t>
    <phoneticPr fontId="5" type="noConversion"/>
  </si>
  <si>
    <t>가는잎딱주, 갯딱주, 층층잔대</t>
  </si>
  <si>
    <t>      Campanula</t>
    <phoneticPr fontId="2" type="noConversion"/>
  </si>
  <si>
    <t xml:space="preserve">       초롱꽃屬</t>
    <phoneticPr fontId="2" type="noConversion"/>
  </si>
  <si>
    <r>
      <t xml:space="preserve">Campanula takesimana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</si>
  <si>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섬초롱꽃</t>
    <phoneticPr fontId="5" type="noConversion"/>
  </si>
  <si>
    <t>      Platycodon</t>
    <phoneticPr fontId="2" type="noConversion"/>
  </si>
  <si>
    <t xml:space="preserve">       도라지屬</t>
    <phoneticPr fontId="2" type="noConversion"/>
  </si>
  <si>
    <r>
      <t xml:space="preserve">Platycodon grandiflorus </t>
    </r>
    <r>
      <rPr>
        <sz val="9"/>
        <rFont val="맑은 고딕"/>
        <family val="3"/>
        <charset val="129"/>
        <scheme val="minor"/>
      </rPr>
      <t>(Jacq.) A.DC.</t>
    </r>
    <phoneticPr fontId="2" type="noConversion"/>
  </si>
  <si>
    <t>도라지</t>
    <phoneticPr fontId="5" type="noConversion"/>
  </si>
  <si>
    <t>길경, 약도라지</t>
  </si>
  <si>
    <t>     Asteraceae</t>
    <phoneticPr fontId="2" type="noConversion"/>
  </si>
  <si>
    <t>     국화科</t>
    <phoneticPr fontId="2" type="noConversion"/>
  </si>
  <si>
    <t>      Ambrosia</t>
    <phoneticPr fontId="2" type="noConversion"/>
  </si>
  <si>
    <t xml:space="preserve">       돼지풀屬</t>
    <phoneticPr fontId="2" type="noConversion"/>
  </si>
  <si>
    <r>
      <t xml:space="preserve">Ambrosia artemisiifolia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</si>
  <si>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두두러기풀, 쑥잎풀</t>
  </si>
  <si>
    <t>생태계위해</t>
  </si>
  <si>
    <t>      Artemisia</t>
    <phoneticPr fontId="2" type="noConversion"/>
  </si>
  <si>
    <t xml:space="preserve">       쑥屬</t>
    <phoneticPr fontId="2" type="noConversion"/>
  </si>
  <si>
    <r>
      <t xml:space="preserve">Artemisia capillaris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</si>
  <si>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사철쑥</t>
  </si>
  <si>
    <t>애땅쑥</t>
  </si>
  <si>
    <r>
      <t>Artemisia fukudo</t>
    </r>
    <r>
      <rPr>
        <sz val="9"/>
        <rFont val="맑은 고딕"/>
        <family val="3"/>
        <charset val="129"/>
        <scheme val="minor"/>
      </rPr>
      <t xml:space="preserve"> Makino</t>
    </r>
    <phoneticPr fontId="2" type="noConversion"/>
  </si>
  <si>
    <t>큰비쑥</t>
  </si>
  <si>
    <t>갯쑥, 눈쑥, 바다가쑥, 산숙, 후구도쑥</t>
  </si>
  <si>
    <r>
      <t xml:space="preserve">Artemisia indica </t>
    </r>
    <r>
      <rPr>
        <sz val="9"/>
        <rFont val="맑은 고딕"/>
        <family val="3"/>
        <charset val="129"/>
        <scheme val="minor"/>
      </rPr>
      <t>Willd.</t>
    </r>
    <phoneticPr fontId="2" type="noConversion"/>
  </si>
  <si>
    <t>쑥</t>
  </si>
  <si>
    <t>바로쑥, 사재발쑥, 약쑥, 타래쑥</t>
  </si>
  <si>
    <r>
      <t>Artemisia sacrorum</t>
    </r>
    <r>
      <rPr>
        <sz val="9"/>
        <rFont val="맑은 고딕"/>
        <family val="3"/>
        <charset val="129"/>
        <scheme val="minor"/>
      </rPr>
      <t xml:space="preserve"> Ledeb. var. </t>
    </r>
    <r>
      <rPr>
        <i/>
        <sz val="9"/>
        <rFont val="맑은 고딕"/>
        <family val="3"/>
        <charset val="129"/>
        <scheme val="minor"/>
      </rPr>
      <t>iwayomogi</t>
    </r>
    <r>
      <rPr>
        <sz val="9"/>
        <rFont val="맑은 고딕"/>
        <family val="3"/>
        <charset val="129"/>
        <scheme val="minor"/>
      </rPr>
      <t xml:space="preserve"> (Kitam.) M.S.Park &amp; G.Y.Chung</t>
    </r>
    <phoneticPr fontId="2" type="noConversion"/>
  </si>
  <si>
    <t>더위지기</t>
    <phoneticPr fontId="5" type="noConversion"/>
  </si>
  <si>
    <t>부덕쑥, 사철쑥, 산쑥, 생댕쑥, 애기바위쑥, 인진고, 흰더위지기, 흰사철쑥</t>
  </si>
  <si>
    <r>
      <t xml:space="preserve">Artemisia scoparia </t>
    </r>
    <r>
      <rPr>
        <sz val="9"/>
        <rFont val="맑은 고딕"/>
        <family val="3"/>
        <charset val="129"/>
        <scheme val="minor"/>
      </rPr>
      <t>Waldst. &amp; Kit.</t>
    </r>
    <phoneticPr fontId="2" type="noConversion"/>
  </si>
  <si>
    <t>비쑥</t>
  </si>
  <si>
    <r>
      <t xml:space="preserve">Artemisia selengensis </t>
    </r>
    <r>
      <rPr>
        <sz val="9"/>
        <rFont val="맑은 고딕"/>
        <family val="3"/>
        <charset val="129"/>
        <scheme val="minor"/>
      </rPr>
      <t>Turcz. ex Besser</t>
    </r>
    <phoneticPr fontId="2" type="noConversion"/>
  </si>
  <si>
    <t>물쑥</t>
  </si>
  <si>
    <t>뿔쑥</t>
  </si>
  <si>
    <t>      Aster</t>
    <phoneticPr fontId="2" type="noConversion"/>
  </si>
  <si>
    <t xml:space="preserve">       참취屬</t>
    <phoneticPr fontId="2" type="noConversion"/>
  </si>
  <si>
    <r>
      <t xml:space="preserve">Aster hispidus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</si>
  <si>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갯쑥부쟁이</t>
    <phoneticPr fontId="5" type="noConversion"/>
  </si>
  <si>
    <t>개쑥부장이, 개쑥부쟁이, 구계쑥부쟁이, 들쑥부쟁이, 묵국화, 흰개쑥부장이</t>
  </si>
  <si>
    <r>
      <t xml:space="preserve">Aster meyendorffii </t>
    </r>
    <r>
      <rPr>
        <sz val="9"/>
        <rFont val="맑은 고딕"/>
        <family val="3"/>
        <charset val="129"/>
        <scheme val="minor"/>
      </rPr>
      <t>(Regel &amp; Maack) Voss</t>
    </r>
    <phoneticPr fontId="2" type="noConversion"/>
  </si>
  <si>
    <t>개쑥부쟁이</t>
    <phoneticPr fontId="5" type="noConversion"/>
  </si>
  <si>
    <r>
      <t xml:space="preserve">Aster scaber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</si>
  <si>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참취</t>
  </si>
  <si>
    <t>나물취, 암취, 작은참취, 취, 한라참취</t>
  </si>
  <si>
    <r>
      <t xml:space="preserve">Aster yomena </t>
    </r>
    <r>
      <rPr>
        <sz val="9"/>
        <rFont val="맑은 고딕"/>
        <family val="3"/>
        <charset val="129"/>
        <scheme val="minor"/>
      </rPr>
      <t>(Kitam.) Honda</t>
    </r>
    <phoneticPr fontId="2" type="noConversion"/>
  </si>
  <si>
    <t>쑥부쟁이</t>
  </si>
  <si>
    <t>권영초, 쑥부장이</t>
  </si>
  <si>
    <t>      Bidens</t>
    <phoneticPr fontId="2" type="noConversion"/>
  </si>
  <si>
    <t xml:space="preserve">       도깨비바늘屬</t>
    <phoneticPr fontId="2" type="noConversion"/>
  </si>
  <si>
    <r>
      <t>Bidens bipinnata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</si>
  <si>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도깨비바늘</t>
    <phoneticPr fontId="5" type="noConversion"/>
  </si>
  <si>
    <t>좀도개비바늘, 좀도깨비바늘, 좀독개비바눌</t>
  </si>
  <si>
    <r>
      <t xml:space="preserve">Bidens biternata </t>
    </r>
    <r>
      <rPr>
        <sz val="9"/>
        <rFont val="맑은 고딕"/>
        <family val="3"/>
        <charset val="129"/>
        <scheme val="minor"/>
      </rPr>
      <t>(Lour.) Merr. &amp; Sherff ex Sherff</t>
    </r>
    <phoneticPr fontId="2" type="noConversion"/>
  </si>
  <si>
    <t>털도깨비바늘</t>
  </si>
  <si>
    <t>넓은잎가막사리, 누른독개비바눌, 도깨비바늘, 독개비바눌, 참귀사리</t>
  </si>
  <si>
    <r>
      <t xml:space="preserve">Bidens frondosa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</si>
  <si>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미국가막사리</t>
  </si>
  <si>
    <r>
      <t xml:space="preserve">Bidens pilosa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</si>
  <si>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울산도깨비바늘</t>
  </si>
  <si>
    <t>긴털가막사리</t>
  </si>
  <si>
    <t>      Breea</t>
    <phoneticPr fontId="2" type="noConversion"/>
  </si>
  <si>
    <t xml:space="preserve">       조뱅이屬</t>
    <phoneticPr fontId="2" type="noConversion"/>
  </si>
  <si>
    <r>
      <t xml:space="preserve">Breea segetum </t>
    </r>
    <r>
      <rPr>
        <sz val="9"/>
        <rFont val="맑은 고딕"/>
        <family val="3"/>
        <charset val="129"/>
        <scheme val="minor"/>
      </rPr>
      <t>(Bunge) Kitam.</t>
    </r>
    <phoneticPr fontId="2" type="noConversion"/>
  </si>
  <si>
    <t>조뱅이</t>
  </si>
  <si>
    <t>자라귀, 조바리, 조병이, 지칭개</t>
  </si>
  <si>
    <t>      Carpesium</t>
    <phoneticPr fontId="2" type="noConversion"/>
  </si>
  <si>
    <t xml:space="preserve">       담배풀屬</t>
    <phoneticPr fontId="2" type="noConversion"/>
  </si>
  <si>
    <r>
      <t xml:space="preserve">Carpesium abrotanoides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</si>
  <si>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담배풀</t>
    <phoneticPr fontId="5" type="noConversion"/>
  </si>
  <si>
    <t>담배나물, 학슬</t>
  </si>
  <si>
    <t>      Chrysanthemum</t>
    <phoneticPr fontId="2" type="noConversion"/>
  </si>
  <si>
    <t xml:space="preserve">       백야국屬</t>
    <phoneticPr fontId="2" type="noConversion"/>
  </si>
  <si>
    <r>
      <t>Chrysanthemum boreale</t>
    </r>
    <r>
      <rPr>
        <sz val="9"/>
        <rFont val="맑은 고딕"/>
        <family val="3"/>
        <charset val="129"/>
        <scheme val="minor"/>
      </rPr>
      <t xml:space="preserve"> (Makino) Makino</t>
    </r>
    <phoneticPr fontId="2" type="noConversion"/>
  </si>
  <si>
    <t>산국</t>
    <phoneticPr fontId="5" type="noConversion"/>
  </si>
  <si>
    <t>감국, 개국화, 나는개국화, 들국</t>
  </si>
  <si>
    <t>      Cirsium</t>
    <phoneticPr fontId="2" type="noConversion"/>
  </si>
  <si>
    <t xml:space="preserve">       엉겅퀴屬</t>
    <phoneticPr fontId="2" type="noConversion"/>
  </si>
  <si>
    <r>
      <t xml:space="preserve">Cirsium japonicum </t>
    </r>
    <r>
      <rPr>
        <sz val="9"/>
        <rFont val="맑은 고딕"/>
        <family val="3"/>
        <charset val="129"/>
        <scheme val="minor"/>
      </rPr>
      <t>Fisch. ex DC. var.</t>
    </r>
    <r>
      <rPr>
        <i/>
        <sz val="9"/>
        <rFont val="맑은 고딕"/>
        <family val="3"/>
        <charset val="129"/>
        <scheme val="minor"/>
      </rPr>
      <t xml:space="preserve"> maackii </t>
    </r>
    <r>
      <rPr>
        <sz val="9"/>
        <rFont val="맑은 고딕"/>
        <family val="3"/>
        <charset val="129"/>
        <scheme val="minor"/>
      </rPr>
      <t>(Maxim.) Matsum.</t>
    </r>
    <phoneticPr fontId="2" type="noConversion"/>
  </si>
  <si>
    <t>엉겅퀴</t>
  </si>
  <si>
    <t>가시나물, 가시엉겅퀴, 개엉겅퀴, 항가새, 흰가시엉겅퀴</t>
  </si>
  <si>
    <t>      Coreopsis</t>
    <phoneticPr fontId="2" type="noConversion"/>
  </si>
  <si>
    <t xml:space="preserve">       금계국屬</t>
    <phoneticPr fontId="2" type="noConversion"/>
  </si>
  <si>
    <r>
      <t xml:space="preserve">Coreopsis lanceolata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</si>
  <si>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큰금계국</t>
    <phoneticPr fontId="2" type="noConversion"/>
  </si>
  <si>
    <t>      Cosmos</t>
    <phoneticPr fontId="2" type="noConversion"/>
  </si>
  <si>
    <t xml:space="preserve">       코스모스屬</t>
    <phoneticPr fontId="2" type="noConversion"/>
  </si>
  <si>
    <r>
      <t xml:space="preserve">Cosmos bipinnatus </t>
    </r>
    <r>
      <rPr>
        <sz val="9"/>
        <rFont val="맑은 고딕"/>
        <family val="3"/>
        <charset val="129"/>
        <scheme val="minor"/>
      </rPr>
      <t>Cav.</t>
    </r>
    <phoneticPr fontId="2" type="noConversion"/>
  </si>
  <si>
    <t>코스모스</t>
  </si>
  <si>
    <t>      Crassocephalum</t>
    <phoneticPr fontId="2" type="noConversion"/>
  </si>
  <si>
    <t xml:space="preserve">       주홍서나물屬</t>
    <phoneticPr fontId="2" type="noConversion"/>
  </si>
  <si>
    <r>
      <t xml:space="preserve">Crassocephalum crepidioides </t>
    </r>
    <r>
      <rPr>
        <sz val="9"/>
        <rFont val="맑은 고딕"/>
        <family val="3"/>
        <charset val="129"/>
        <scheme val="minor"/>
      </rPr>
      <t>(Benth.) S.Moore</t>
    </r>
    <phoneticPr fontId="2" type="noConversion"/>
  </si>
  <si>
    <t>주홍서나물</t>
  </si>
  <si>
    <t>      Crepidiastrum</t>
    <phoneticPr fontId="2" type="noConversion"/>
  </si>
  <si>
    <t xml:space="preserve">       고들빼기屬</t>
    <phoneticPr fontId="2" type="noConversion"/>
  </si>
  <si>
    <r>
      <t>Crepidiastrum denticulatum</t>
    </r>
    <r>
      <rPr>
        <sz val="9"/>
        <rFont val="맑은 고딕"/>
        <family val="3"/>
        <charset val="129"/>
        <scheme val="minor"/>
      </rPr>
      <t xml:space="preserve"> (Houtt.) J.H.Pak &amp; Kawano</t>
    </r>
    <phoneticPr fontId="2" type="noConversion"/>
  </si>
  <si>
    <t>이고들빼기</t>
  </si>
  <si>
    <t>강화고들빼기, 고들빼기, 고들빽이, 깃고들빼기, 꽃고들빼기</t>
  </si>
  <si>
    <r>
      <t xml:space="preserve">Crepidiastrum sonchifolium </t>
    </r>
    <r>
      <rPr>
        <sz val="9"/>
        <rFont val="맑은 고딕"/>
        <family val="3"/>
        <charset val="129"/>
        <scheme val="minor"/>
      </rPr>
      <t>(Bunge) J.H.Pak &amp; Kawano</t>
    </r>
    <phoneticPr fontId="2" type="noConversion"/>
  </si>
  <si>
    <t>고들빼기</t>
    <phoneticPr fontId="5" type="noConversion"/>
  </si>
  <si>
    <t>빗치개씀바귀, 씬나물, 애기벋줄씀바귀, 이고들빼기, 좀두메고들빼기, 참꼬들빽이</t>
  </si>
  <si>
    <t>      Dendranthema</t>
    <phoneticPr fontId="2" type="noConversion"/>
  </si>
  <si>
    <t xml:space="preserve">       구절초屬</t>
    <phoneticPr fontId="2" type="noConversion"/>
  </si>
  <si>
    <r>
      <t xml:space="preserve">Dendranthema zawadskii </t>
    </r>
    <r>
      <rPr>
        <sz val="9"/>
        <rFont val="맑은 고딕"/>
        <family val="3"/>
        <charset val="129"/>
        <scheme val="minor"/>
      </rPr>
      <t>(Herbich) Tzvelev var</t>
    </r>
    <r>
      <rPr>
        <i/>
        <sz val="9"/>
        <rFont val="맑은 고딕"/>
        <family val="3"/>
        <charset val="129"/>
        <scheme val="minor"/>
      </rPr>
      <t xml:space="preserve">. latiloba </t>
    </r>
    <r>
      <rPr>
        <sz val="9"/>
        <rFont val="맑은 고딕"/>
        <family val="3"/>
        <charset val="129"/>
        <scheme val="minor"/>
      </rPr>
      <t>(Maxim.) Kitam.</t>
    </r>
    <phoneticPr fontId="2" type="noConversion"/>
  </si>
  <si>
    <t>구절초</t>
    <phoneticPr fontId="5" type="noConversion"/>
  </si>
  <si>
    <t>낙동구절초, 넓은잎구절초, 서흥구절초, 선모초, 큰구절초, 한라구절초</t>
  </si>
  <si>
    <t>      Eclipta</t>
    <phoneticPr fontId="2" type="noConversion"/>
  </si>
  <si>
    <t xml:space="preserve">       한련초屬</t>
    <phoneticPr fontId="2" type="noConversion"/>
  </si>
  <si>
    <r>
      <t xml:space="preserve">Eclipta thermalis </t>
    </r>
    <r>
      <rPr>
        <sz val="9"/>
        <rFont val="맑은 고딕"/>
        <family val="3"/>
        <charset val="129"/>
        <scheme val="minor"/>
      </rPr>
      <t>Bunge</t>
    </r>
    <phoneticPr fontId="2" type="noConversion"/>
  </si>
  <si>
    <t>한련초</t>
  </si>
  <si>
    <t>하년초, 한년풀, 한련풀, 할년초</t>
  </si>
  <si>
    <t>      Erechtites</t>
    <phoneticPr fontId="2" type="noConversion"/>
  </si>
  <si>
    <t xml:space="preserve">       붉은서나물屬</t>
    <phoneticPr fontId="2" type="noConversion"/>
  </si>
  <si>
    <r>
      <t xml:space="preserve">Erechtites hieraciifolius </t>
    </r>
    <r>
      <rPr>
        <sz val="9"/>
        <rFont val="맑은 고딕"/>
        <family val="3"/>
        <charset val="129"/>
        <scheme val="minor"/>
      </rPr>
      <t>(L.) Raf. ex DC.</t>
    </r>
    <phoneticPr fontId="2" type="noConversion"/>
  </si>
  <si>
    <t>붉은서나물</t>
  </si>
  <si>
    <t>대룡국화, 민머위나물</t>
  </si>
  <si>
    <t>      Erigeron</t>
    <phoneticPr fontId="2" type="noConversion"/>
  </si>
  <si>
    <t xml:space="preserve">       개망초屬</t>
    <phoneticPr fontId="2" type="noConversion"/>
  </si>
  <si>
    <r>
      <t xml:space="preserve">Erigeron annuus </t>
    </r>
    <r>
      <rPr>
        <sz val="9"/>
        <rFont val="맑은 고딕"/>
        <family val="3"/>
        <charset val="129"/>
        <scheme val="minor"/>
      </rPr>
      <t>(L.) Desf.</t>
    </r>
    <phoneticPr fontId="2" type="noConversion"/>
  </si>
  <si>
    <t>개망초</t>
  </si>
  <si>
    <t>개망풀, 넓은잎잔꽃풀, 망국초, 버들개망초, 왜풀</t>
  </si>
  <si>
    <r>
      <t xml:space="preserve">Erigeron bonariensis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</si>
  <si>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실망초</t>
    <phoneticPr fontId="5" type="noConversion"/>
  </si>
  <si>
    <t>망초, 실망풀, 실잔꽃풀, 털망초</t>
  </si>
  <si>
    <r>
      <t>Erigeron canadensis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</si>
  <si>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망초</t>
    <phoneticPr fontId="5" type="noConversion"/>
  </si>
  <si>
    <t>망풀, 잔꽃풀, 지붕초, 큰망초</t>
  </si>
  <si>
    <r>
      <t xml:space="preserve">Erigeron strigosus </t>
    </r>
    <r>
      <rPr>
        <sz val="9"/>
        <rFont val="맑은 고딕"/>
        <family val="3"/>
        <charset val="129"/>
        <scheme val="minor"/>
      </rPr>
      <t>Muhl. ex Willd.</t>
    </r>
    <phoneticPr fontId="2" type="noConversion"/>
  </si>
  <si>
    <t>주걱개망초</t>
  </si>
  <si>
    <r>
      <t xml:space="preserve">Erigeron sumatrensis </t>
    </r>
    <r>
      <rPr>
        <sz val="9"/>
        <rFont val="맑은 고딕"/>
        <family val="3"/>
        <charset val="129"/>
        <scheme val="minor"/>
      </rPr>
      <t>Retz.</t>
    </r>
    <phoneticPr fontId="2" type="noConversion"/>
  </si>
  <si>
    <t>큰망초</t>
  </si>
  <si>
    <t>      Eupatorium</t>
    <phoneticPr fontId="2" type="noConversion"/>
  </si>
  <si>
    <t xml:space="preserve">       등골나물屬</t>
    <phoneticPr fontId="2" type="noConversion"/>
  </si>
  <si>
    <r>
      <t xml:space="preserve">Eupatorium japonicum </t>
    </r>
    <r>
      <rPr>
        <sz val="9"/>
        <rFont val="맑은 고딕"/>
        <family val="3"/>
        <charset val="129"/>
        <scheme val="minor"/>
      </rPr>
      <t>Thunb.</t>
    </r>
    <phoneticPr fontId="2" type="noConversion"/>
  </si>
  <si>
    <t>벌등골나물</t>
  </si>
  <si>
    <t>새등골나물, 향등골나물</t>
  </si>
  <si>
    <r>
      <t xml:space="preserve">Eupatorium lindleyanum </t>
    </r>
    <r>
      <rPr>
        <sz val="9"/>
        <rFont val="맑은 고딕"/>
        <family val="3"/>
        <charset val="129"/>
        <scheme val="minor"/>
      </rPr>
      <t>DC.</t>
    </r>
    <phoneticPr fontId="2" type="noConversion"/>
  </si>
  <si>
    <t>골등골나물</t>
    <phoneticPr fontId="5" type="noConversion"/>
  </si>
  <si>
    <t>띄등골나물, 벌등골나물, 새골등골나물, 샘등골나물, 세별등골나물</t>
  </si>
  <si>
    <r>
      <t xml:space="preserve">Eupatorium makinoi </t>
    </r>
    <r>
      <rPr>
        <sz val="9"/>
        <rFont val="맑은 고딕"/>
        <family val="3"/>
        <charset val="129"/>
        <scheme val="minor"/>
      </rPr>
      <t>Kawah. &amp; Yahara var.</t>
    </r>
    <r>
      <rPr>
        <i/>
        <sz val="9"/>
        <rFont val="맑은 고딕"/>
        <family val="3"/>
        <charset val="129"/>
        <scheme val="minor"/>
      </rPr>
      <t xml:space="preserve"> oppositifolium </t>
    </r>
    <r>
      <rPr>
        <sz val="9"/>
        <rFont val="맑은 고딕"/>
        <family val="3"/>
        <charset val="129"/>
        <scheme val="minor"/>
      </rPr>
      <t>(Koidz.) Kawah. &amp; Yahara</t>
    </r>
    <phoneticPr fontId="2" type="noConversion"/>
  </si>
  <si>
    <t>등골나물</t>
    <phoneticPr fontId="5" type="noConversion"/>
  </si>
  <si>
    <t>벌등골나물, 새등골나물</t>
  </si>
  <si>
    <t>      Galinsoga</t>
    <phoneticPr fontId="2" type="noConversion"/>
  </si>
  <si>
    <t xml:space="preserve">       별꽃아재비屬</t>
    <phoneticPr fontId="2" type="noConversion"/>
  </si>
  <si>
    <r>
      <t>Galinsoga quadriradiata</t>
    </r>
    <r>
      <rPr>
        <sz val="9"/>
        <rFont val="맑은 고딕"/>
        <family val="3"/>
        <charset val="129"/>
        <scheme val="minor"/>
      </rPr>
      <t xml:space="preserve"> Ruiz &amp; Pav.</t>
    </r>
    <phoneticPr fontId="2" type="noConversion"/>
  </si>
  <si>
    <t>털별꽃아재비</t>
  </si>
  <si>
    <t>큰별꽃아재비, 털쓰레기꽃</t>
  </si>
  <si>
    <t>      Helianthus</t>
    <phoneticPr fontId="2" type="noConversion"/>
  </si>
  <si>
    <t xml:space="preserve">       해바라기屬</t>
    <phoneticPr fontId="2" type="noConversion"/>
  </si>
  <si>
    <r>
      <t xml:space="preserve">Helianthus annuus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</si>
  <si>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해바라기</t>
    <phoneticPr fontId="2" type="noConversion"/>
  </si>
  <si>
    <t>해바래기</t>
  </si>
  <si>
    <r>
      <t xml:space="preserve">Helianthus tuberosus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</si>
  <si>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뚱단지</t>
  </si>
  <si>
    <t>돼지감자, 뚝감자, 뚱딴지</t>
  </si>
  <si>
    <t>      Hemistepta</t>
    <phoneticPr fontId="2" type="noConversion"/>
  </si>
  <si>
    <t xml:space="preserve">       지칭개屬</t>
    <phoneticPr fontId="2" type="noConversion"/>
  </si>
  <si>
    <r>
      <t xml:space="preserve">Hemisteptia lyrata </t>
    </r>
    <r>
      <rPr>
        <sz val="9"/>
        <rFont val="맑은 고딕"/>
        <family val="3"/>
        <charset val="129"/>
        <scheme val="minor"/>
      </rPr>
      <t>(Bunge) Fisch. &amp; C.A.Mey.</t>
    </r>
    <phoneticPr fontId="2" type="noConversion"/>
  </si>
  <si>
    <t>지칭개</t>
  </si>
  <si>
    <t>지칭개나물</t>
  </si>
  <si>
    <t>      Ixeridium</t>
    <phoneticPr fontId="2" type="noConversion"/>
  </si>
  <si>
    <t xml:space="preserve">       씀바귀屬</t>
    <phoneticPr fontId="2" type="noConversion"/>
  </si>
  <si>
    <r>
      <t>Ixeridium dentatum</t>
    </r>
    <r>
      <rPr>
        <sz val="9"/>
        <rFont val="맑은 고딕"/>
        <family val="3"/>
        <charset val="129"/>
        <scheme val="minor"/>
      </rPr>
      <t xml:space="preserve"> (Thunb.) Tzvelev</t>
    </r>
    <phoneticPr fontId="2" type="noConversion"/>
  </si>
  <si>
    <t>씀바귀</t>
  </si>
  <si>
    <t>꽃씀바귀, 싸랑부리, 쓴귀물, 씀바기, 씸배나물, 흰씀바귀</t>
  </si>
  <si>
    <t>      Ixeris</t>
    <phoneticPr fontId="2" type="noConversion"/>
  </si>
  <si>
    <t xml:space="preserve">       선씀바귀屬</t>
    <phoneticPr fontId="2" type="noConversion"/>
  </si>
  <si>
    <r>
      <t>Ixeris japonica</t>
    </r>
    <r>
      <rPr>
        <sz val="9"/>
        <rFont val="맑은 고딕"/>
        <family val="3"/>
        <charset val="129"/>
        <scheme val="minor"/>
      </rPr>
      <t xml:space="preserve"> (Burm.f.) Nakai</t>
    </r>
    <phoneticPr fontId="2" type="noConversion"/>
  </si>
  <si>
    <t>벋음씀바귀</t>
  </si>
  <si>
    <t>덩굴씀바귀, 벋은씀바귀, 벋줄씀바귀, 뻗을씀바귀, 뻗음씀바귀, 큰덩굴씀바귀</t>
  </si>
  <si>
    <r>
      <t xml:space="preserve">Ixeris polycephala </t>
    </r>
    <r>
      <rPr>
        <sz val="9"/>
        <rFont val="맑은 고딕"/>
        <family val="3"/>
        <charset val="129"/>
        <scheme val="minor"/>
      </rPr>
      <t>Cass.</t>
    </r>
    <phoneticPr fontId="2" type="noConversion"/>
  </si>
  <si>
    <t>벌씀바귀</t>
  </si>
  <si>
    <t>가새벌씀바귀, 가새씀바귀, 들씀바귀, 벌씀바기</t>
  </si>
  <si>
    <r>
      <t xml:space="preserve">Ixeris strigosa </t>
    </r>
    <r>
      <rPr>
        <sz val="9"/>
        <rFont val="맑은 고딕"/>
        <family val="3"/>
        <charset val="129"/>
        <scheme val="minor"/>
      </rPr>
      <t>(H.Lév. &amp; Vaniot) J.H.Pak &amp; Kawano</t>
    </r>
    <phoneticPr fontId="2" type="noConversion"/>
  </si>
  <si>
    <t>선씀바귀</t>
    <phoneticPr fontId="5" type="noConversion"/>
  </si>
  <si>
    <t>      Lactuca</t>
    <phoneticPr fontId="2" type="noConversion"/>
  </si>
  <si>
    <t xml:space="preserve">       왕고들빼기屬</t>
    <phoneticPr fontId="2" type="noConversion"/>
  </si>
  <si>
    <r>
      <t xml:space="preserve">Lactuca indica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</si>
  <si>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왕고들빼기</t>
  </si>
  <si>
    <r>
      <t xml:space="preserve">Lactuca indica </t>
    </r>
    <r>
      <rPr>
        <sz val="9"/>
        <rFont val="맑은 고딕"/>
        <family val="3"/>
        <charset val="129"/>
        <scheme val="minor"/>
      </rPr>
      <t>L. var.</t>
    </r>
    <r>
      <rPr>
        <i/>
        <sz val="9"/>
        <rFont val="맑은 고딕"/>
        <family val="3"/>
        <charset val="129"/>
        <scheme val="minor"/>
      </rPr>
      <t xml:space="preserve"> laciniata </t>
    </r>
    <r>
      <rPr>
        <sz val="9"/>
        <rFont val="맑은 고딕"/>
        <family val="3"/>
        <charset val="129"/>
        <scheme val="minor"/>
      </rPr>
      <t>(Houtt.) H.Hara f.</t>
    </r>
    <r>
      <rPr>
        <i/>
        <sz val="9"/>
        <rFont val="맑은 고딕"/>
        <family val="3"/>
        <charset val="129"/>
        <scheme val="minor"/>
      </rPr>
      <t xml:space="preserve"> indivisa </t>
    </r>
    <r>
      <rPr>
        <sz val="9"/>
        <rFont val="맑은 고딕"/>
        <family val="3"/>
        <charset val="129"/>
        <scheme val="minor"/>
      </rPr>
      <t>(Maxim.) H.Hara</t>
    </r>
    <phoneticPr fontId="2" type="noConversion"/>
  </si>
  <si>
    <t>가는잎왕고들빼기</t>
    <phoneticPr fontId="5" type="noConversion"/>
  </si>
  <si>
    <t>가는잎꼬들배기</t>
  </si>
  <si>
    <r>
      <t xml:space="preserve">Lactuca serriola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</si>
  <si>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가시상추</t>
  </si>
  <si>
    <t>      Leibnitzia</t>
    <phoneticPr fontId="2" type="noConversion"/>
  </si>
  <si>
    <t xml:space="preserve">       솜나물屬</t>
    <phoneticPr fontId="2" type="noConversion"/>
  </si>
  <si>
    <r>
      <t xml:space="preserve">Leibnitzia anandria </t>
    </r>
    <r>
      <rPr>
        <sz val="9"/>
        <rFont val="맑은 고딕"/>
        <family val="3"/>
        <charset val="129"/>
        <scheme val="minor"/>
      </rPr>
      <t>(L.) Turcz.</t>
    </r>
    <phoneticPr fontId="2" type="noConversion"/>
  </si>
  <si>
    <t>솜나물</t>
  </si>
  <si>
    <t>까치취, 부시깃나물</t>
  </si>
  <si>
    <t>      Petasites</t>
    <phoneticPr fontId="2" type="noConversion"/>
  </si>
  <si>
    <t xml:space="preserve">       머위屬</t>
    <phoneticPr fontId="2" type="noConversion"/>
  </si>
  <si>
    <r>
      <t xml:space="preserve">Petasites japonicus </t>
    </r>
    <r>
      <rPr>
        <sz val="9"/>
        <rFont val="맑은 고딕"/>
        <family val="3"/>
        <charset val="129"/>
        <scheme val="minor"/>
      </rPr>
      <t>(Siebold &amp; Zucc.) Maxim.</t>
    </r>
    <phoneticPr fontId="2" type="noConversion"/>
  </si>
  <si>
    <t>머위</t>
    <phoneticPr fontId="5" type="noConversion"/>
  </si>
  <si>
    <t>머구</t>
  </si>
  <si>
    <t>      Pseudognaphalium</t>
    <phoneticPr fontId="2" type="noConversion"/>
  </si>
  <si>
    <t xml:space="preserve">       떡쑥屬</t>
    <phoneticPr fontId="2" type="noConversion"/>
  </si>
  <si>
    <r>
      <t xml:space="preserve">Pseudognaphalium affine </t>
    </r>
    <r>
      <rPr>
        <sz val="9"/>
        <rFont val="맑은 고딕"/>
        <family val="3"/>
        <charset val="129"/>
        <scheme val="minor"/>
      </rPr>
      <t>(D.Don) Anderb.</t>
    </r>
    <phoneticPr fontId="2" type="noConversion"/>
  </si>
  <si>
    <t>떡쑥</t>
    <phoneticPr fontId="5" type="noConversion"/>
  </si>
  <si>
    <t>괴쑥, 솜쑥, 흰떡쑥</t>
  </si>
  <si>
    <t>      Senecio</t>
    <phoneticPr fontId="2" type="noConversion"/>
  </si>
  <si>
    <t xml:space="preserve">       금방망이屬</t>
    <phoneticPr fontId="2" type="noConversion"/>
  </si>
  <si>
    <r>
      <t xml:space="preserve">Senecio vulgaris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</si>
  <si>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개쑥갓</t>
  </si>
  <si>
    <t>들쑥갓</t>
  </si>
  <si>
    <t>      Siegesbeckia</t>
    <phoneticPr fontId="2" type="noConversion"/>
  </si>
  <si>
    <t xml:space="preserve">       진득찰屬</t>
    <phoneticPr fontId="2" type="noConversion"/>
  </si>
  <si>
    <r>
      <t xml:space="preserve">Sigesbeckia orientalis </t>
    </r>
    <r>
      <rPr>
        <sz val="9"/>
        <rFont val="맑은 고딕"/>
        <family val="3"/>
        <charset val="129"/>
        <scheme val="minor"/>
      </rPr>
      <t>L. subsp.</t>
    </r>
    <r>
      <rPr>
        <i/>
        <sz val="9"/>
        <rFont val="맑은 고딕"/>
        <family val="3"/>
        <charset val="129"/>
        <scheme val="minor"/>
      </rPr>
      <t xml:space="preserve"> pubescens </t>
    </r>
    <r>
      <rPr>
        <sz val="9"/>
        <rFont val="맑은 고딕"/>
        <family val="3"/>
        <charset val="129"/>
        <scheme val="minor"/>
      </rPr>
      <t>(Makino) H.Koyama</t>
    </r>
    <phoneticPr fontId="2" type="noConversion"/>
  </si>
  <si>
    <t>털진득찰</t>
  </si>
  <si>
    <t>      Solidago</t>
    <phoneticPr fontId="2" type="noConversion"/>
  </si>
  <si>
    <t xml:space="preserve">       미역취屬</t>
    <phoneticPr fontId="2" type="noConversion"/>
  </si>
  <si>
    <r>
      <t>Solidago altissima</t>
    </r>
    <r>
      <rPr>
        <sz val="9"/>
        <rFont val="맑은 고딕"/>
        <family val="3"/>
        <charset val="129"/>
        <scheme val="minor"/>
      </rPr>
      <t xml:space="preserve"> L.</t>
    </r>
    <phoneticPr fontId="2" type="noConversion"/>
  </si>
  <si>
    <t>양미역취</t>
  </si>
  <si>
    <r>
      <t xml:space="preserve">Solidago virgaurea </t>
    </r>
    <r>
      <rPr>
        <sz val="9"/>
        <rFont val="맑은 고딕"/>
        <family val="3"/>
        <charset val="129"/>
        <scheme val="minor"/>
      </rPr>
      <t xml:space="preserve">L. subsp. </t>
    </r>
    <r>
      <rPr>
        <i/>
        <sz val="9"/>
        <rFont val="맑은 고딕"/>
        <family val="3"/>
        <charset val="129"/>
        <scheme val="minor"/>
      </rPr>
      <t xml:space="preserve">asiatica </t>
    </r>
    <r>
      <rPr>
        <sz val="9"/>
        <rFont val="맑은 고딕"/>
        <family val="3"/>
        <charset val="129"/>
        <scheme val="minor"/>
      </rPr>
      <t>(Nakai ex H.Hara) Kitam. ex H.Hara</t>
    </r>
    <phoneticPr fontId="2" type="noConversion"/>
  </si>
  <si>
    <t>미역취</t>
  </si>
  <si>
    <t>      Sonchus</t>
    <phoneticPr fontId="2" type="noConversion"/>
  </si>
  <si>
    <t xml:space="preserve">       방가지똥屬</t>
    <phoneticPr fontId="2" type="noConversion"/>
  </si>
  <si>
    <r>
      <t xml:space="preserve">Sonchus asper </t>
    </r>
    <r>
      <rPr>
        <sz val="9"/>
        <rFont val="맑은 고딕"/>
        <family val="3"/>
        <charset val="129"/>
        <scheme val="minor"/>
      </rPr>
      <t>(L.) Hill</t>
    </r>
    <phoneticPr fontId="2" type="noConversion"/>
  </si>
  <si>
    <t>큰방가지똥</t>
  </si>
  <si>
    <t>개방가지똥, 큰방가지풀</t>
  </si>
  <si>
    <r>
      <t xml:space="preserve">Sonchus oleraceus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</si>
  <si>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방가지똥</t>
  </si>
  <si>
    <t>방가지풀</t>
  </si>
  <si>
    <t>      Symphyotrichum</t>
    <phoneticPr fontId="2" type="noConversion"/>
  </si>
  <si>
    <t xml:space="preserve">       미국쑥부쟁이屬</t>
    <phoneticPr fontId="2" type="noConversion"/>
  </si>
  <si>
    <r>
      <t xml:space="preserve">Symphyotrichum expansum </t>
    </r>
    <r>
      <rPr>
        <sz val="9"/>
        <rFont val="맑은 고딕"/>
        <family val="3"/>
        <charset val="129"/>
        <scheme val="minor"/>
      </rPr>
      <t>(Poepp. ex Spreng.) G.L.Nesom</t>
    </r>
    <phoneticPr fontId="2" type="noConversion"/>
  </si>
  <si>
    <t>큰비짜루국화</t>
    <phoneticPr fontId="5" type="noConversion"/>
  </si>
  <si>
    <t>큰비자루국화, 큰비짜루국화</t>
  </si>
  <si>
    <r>
      <t xml:space="preserve">Taraxacum coreanum </t>
    </r>
    <r>
      <rPr>
        <sz val="9"/>
        <rFont val="맑은 고딕"/>
        <family val="3"/>
        <charset val="129"/>
        <scheme val="minor"/>
      </rPr>
      <t>Nakai</t>
    </r>
    <phoneticPr fontId="2" type="noConversion"/>
  </si>
  <si>
    <t>흰민들레</t>
  </si>
  <si>
    <r>
      <t xml:space="preserve">Taraxacum officinale </t>
    </r>
    <r>
      <rPr>
        <sz val="9"/>
        <rFont val="맑은 고딕"/>
        <family val="3"/>
        <charset val="129"/>
        <scheme val="minor"/>
      </rPr>
      <t>F.H.Wigg.</t>
    </r>
    <phoneticPr fontId="2" type="noConversion"/>
  </si>
  <si>
    <t>서양민들레</t>
  </si>
  <si>
    <t>양민들레, 포공영</t>
  </si>
  <si>
    <t>      Xanthium</t>
    <phoneticPr fontId="2" type="noConversion"/>
  </si>
  <si>
    <t xml:space="preserve">       도꼬마리屬</t>
    <phoneticPr fontId="2" type="noConversion"/>
  </si>
  <si>
    <r>
      <t xml:space="preserve">Xanthium orientale </t>
    </r>
    <r>
      <rPr>
        <sz val="9"/>
        <rFont val="맑은 고딕"/>
        <family val="3"/>
        <charset val="129"/>
        <scheme val="minor"/>
      </rPr>
      <t>L.</t>
    </r>
    <phoneticPr fontId="2" type="noConversion"/>
  </si>
  <si>
    <t>큰도꼬마리</t>
  </si>
  <si>
    <t>창이자</t>
  </si>
  <si>
    <t>      Youngia</t>
    <phoneticPr fontId="2" type="noConversion"/>
  </si>
  <si>
    <t xml:space="preserve">       뽀리뱅이屬</t>
    <phoneticPr fontId="2" type="noConversion"/>
  </si>
  <si>
    <r>
      <t xml:space="preserve">Youngia japonica </t>
    </r>
    <r>
      <rPr>
        <sz val="9"/>
        <rFont val="맑은 고딕"/>
        <family val="3"/>
        <charset val="129"/>
        <scheme val="minor"/>
      </rPr>
      <t>(L.) DC.</t>
    </r>
    <phoneticPr fontId="2" type="noConversion"/>
  </si>
  <si>
    <t>뽀리뱅이</t>
  </si>
  <si>
    <t>박조가리나물, 박주가리나물, 보리뱅이</t>
  </si>
  <si>
    <t>쌍자엽 합판화아강</t>
    <phoneticPr fontId="2" type="noConversion"/>
  </si>
  <si>
    <t>합판화아강</t>
    <phoneticPr fontId="2" type="noConversion"/>
  </si>
  <si>
    <t>쌍자엽 소계</t>
    <phoneticPr fontId="2" type="noConversion"/>
  </si>
  <si>
    <t>쌍자엽식물</t>
    <phoneticPr fontId="2" type="noConversion"/>
  </si>
  <si>
    <t>총합계</t>
    <phoneticPr fontId="2" type="noConversion"/>
  </si>
  <si>
    <r>
      <rPr>
        <i/>
        <sz val="9"/>
        <color theme="1"/>
        <rFont val="맑은 고딕"/>
        <family val="3"/>
        <charset val="129"/>
        <scheme val="minor"/>
      </rPr>
      <t>Culex</t>
    </r>
    <r>
      <rPr>
        <sz val="9"/>
        <color theme="1"/>
        <rFont val="맑은 고딕"/>
        <family val="3"/>
        <charset val="129"/>
        <scheme val="minor"/>
      </rPr>
      <t xml:space="preserve"> sp.</t>
    </r>
    <phoneticPr fontId="2" type="noConversion"/>
  </si>
  <si>
    <t>환경부, 2010. (제3차)전국자연환경조사 2010 : 구만 : 358143 (격자 E8 만)</t>
    <phoneticPr fontId="2" type="noConversion"/>
  </si>
  <si>
    <t>간사지 습지보호구역 지정 계획 용역</t>
  </si>
  <si>
    <t xml:space="preserve">IUCN </t>
    <phoneticPr fontId="2" type="noConversion"/>
  </si>
  <si>
    <t>범주</t>
    <phoneticPr fontId="2" type="noConversion"/>
  </si>
  <si>
    <t>CITES 1</t>
    <phoneticPr fontId="2" type="noConversion"/>
  </si>
  <si>
    <t>CMS 1</t>
    <phoneticPr fontId="2" type="noConversion"/>
  </si>
  <si>
    <t>멸종위기</t>
    <phoneticPr fontId="2" type="noConversion"/>
  </si>
  <si>
    <t>꿩</t>
  </si>
  <si>
    <t>Phasianus colchicus</t>
  </si>
  <si>
    <t>큰기러기</t>
  </si>
  <si>
    <t>Anser fabalis</t>
  </si>
  <si>
    <t>쇠기러기</t>
  </si>
  <si>
    <t>Anser albifrons</t>
  </si>
  <si>
    <t>큰고니</t>
  </si>
  <si>
    <t>Cygnus cygnus</t>
  </si>
  <si>
    <t xml:space="preserve">201-2 </t>
  </si>
  <si>
    <t>혹부리오리</t>
  </si>
  <si>
    <t>Tadorna tadorna</t>
  </si>
  <si>
    <t>원앙</t>
  </si>
  <si>
    <t>Aix galericulata</t>
  </si>
  <si>
    <t>알락오리</t>
  </si>
  <si>
    <t>Anas strepera</t>
  </si>
  <si>
    <t>청머리오리</t>
  </si>
  <si>
    <t>Anas falcata</t>
    <phoneticPr fontId="2" type="noConversion"/>
  </si>
  <si>
    <t>NT</t>
  </si>
  <si>
    <t>홍머리오리</t>
  </si>
  <si>
    <t>Anas penelope</t>
  </si>
  <si>
    <t>청둥오리</t>
  </si>
  <si>
    <t>Anas platyrhynchos</t>
  </si>
  <si>
    <t>흰뺨검둥오리</t>
  </si>
  <si>
    <t>Anas poecilorhyncha</t>
  </si>
  <si>
    <t>넓적부리</t>
  </si>
  <si>
    <t>Anas clypeata</t>
  </si>
  <si>
    <t>고방오리</t>
  </si>
  <si>
    <t>Anas acuta</t>
  </si>
  <si>
    <t>가창오리</t>
  </si>
  <si>
    <t>Anas formosa</t>
  </si>
  <si>
    <t>쇠오리</t>
  </si>
  <si>
    <t>Anas crecca</t>
  </si>
  <si>
    <t>흰죽지</t>
    <phoneticPr fontId="2" type="noConversion"/>
  </si>
  <si>
    <t>Aythya ferina</t>
    <phoneticPr fontId="2" type="noConversion"/>
  </si>
  <si>
    <t>VU</t>
  </si>
  <si>
    <t>붉은가슴흰죽지</t>
  </si>
  <si>
    <t>Aythya baeri</t>
  </si>
  <si>
    <t>CR</t>
  </si>
  <si>
    <t>댕기흰죽지</t>
  </si>
  <si>
    <t>Aythya fuligula</t>
  </si>
  <si>
    <t>검은머리흰죽지</t>
  </si>
  <si>
    <t>Aythya marila</t>
  </si>
  <si>
    <t>흰뺨오리</t>
  </si>
  <si>
    <t>Bucephala clangula</t>
  </si>
  <si>
    <t>흰비오리</t>
  </si>
  <si>
    <t>Mergellus albellus</t>
  </si>
  <si>
    <t>비오리</t>
  </si>
  <si>
    <t>Mergus merganser</t>
  </si>
  <si>
    <t>바다비오리</t>
  </si>
  <si>
    <t>Mergus serrator</t>
  </si>
  <si>
    <t>아비</t>
  </si>
  <si>
    <t>Gavia stellata</t>
  </si>
  <si>
    <t>회색머리아비</t>
  </si>
  <si>
    <t>Gavia pacifica</t>
  </si>
  <si>
    <t>바다제비</t>
  </si>
  <si>
    <t>Oceanodroma monorhis</t>
  </si>
  <si>
    <t>논병아리</t>
  </si>
  <si>
    <t>Tachybaptus ruficollis</t>
  </si>
  <si>
    <t>큰논병아리</t>
  </si>
  <si>
    <t>Podiceps grisegena</t>
  </si>
  <si>
    <t>뿔논병아리</t>
  </si>
  <si>
    <t>Podiceps cristatus</t>
  </si>
  <si>
    <t>황새</t>
  </si>
  <si>
    <t>Ciconia boyciana</t>
  </si>
  <si>
    <t>노랑부리저어새</t>
  </si>
  <si>
    <t>Platalea leucorodia</t>
  </si>
  <si>
    <t>205-2</t>
  </si>
  <si>
    <t>저어새</t>
  </si>
  <si>
    <t>Platalea minor</t>
  </si>
  <si>
    <t>EN</t>
  </si>
  <si>
    <t>205-1</t>
  </si>
  <si>
    <t>해오라기</t>
  </si>
  <si>
    <t>Nycticorax nycticorax</t>
  </si>
  <si>
    <t>검은댕기해오라기</t>
  </si>
  <si>
    <t>Butorides striata</t>
  </si>
  <si>
    <t>황로</t>
  </si>
  <si>
    <t>Bubulcus ibis</t>
  </si>
  <si>
    <t>왜가리</t>
  </si>
  <si>
    <t>Ardea cinerea</t>
  </si>
  <si>
    <t>대백로</t>
  </si>
  <si>
    <t>Ardea alba alba</t>
    <phoneticPr fontId="2" type="noConversion"/>
  </si>
  <si>
    <t>중대백로</t>
  </si>
  <si>
    <t>Ardea alba modesta</t>
    <phoneticPr fontId="2" type="noConversion"/>
  </si>
  <si>
    <t>중백로</t>
  </si>
  <si>
    <t>Egretta intermedia</t>
  </si>
  <si>
    <t>쇠백로</t>
  </si>
  <si>
    <t>Egretta garzetta</t>
  </si>
  <si>
    <t>민물가마우지</t>
  </si>
  <si>
    <t>Phalacrocorax carbo</t>
  </si>
  <si>
    <t>가마우지</t>
  </si>
  <si>
    <t>Phalacrocorax capillatus</t>
  </si>
  <si>
    <t>황조롱이</t>
  </si>
  <si>
    <t>Falco tinnunculus</t>
  </si>
  <si>
    <t>323-8</t>
  </si>
  <si>
    <t>비둘기조롱이</t>
  </si>
  <si>
    <t>Falco amurensis</t>
  </si>
  <si>
    <t>매</t>
  </si>
  <si>
    <t>Falco peregrinus</t>
  </si>
  <si>
    <t>323-7</t>
  </si>
  <si>
    <t>물수리</t>
  </si>
  <si>
    <t>Pandion haliaetus</t>
  </si>
  <si>
    <t>흰꼬리수리</t>
  </si>
  <si>
    <t>Haliaeetus albicilla</t>
  </si>
  <si>
    <t>243-4</t>
  </si>
  <si>
    <t>독수리</t>
  </si>
  <si>
    <t>Aegypius monachus</t>
  </si>
  <si>
    <t>243-1</t>
  </si>
  <si>
    <t>잿빛개구리매</t>
  </si>
  <si>
    <t>Circus cyaneus</t>
  </si>
  <si>
    <t>323-6</t>
  </si>
  <si>
    <t>알락개구리매</t>
  </si>
  <si>
    <t>Circus melanoleucos</t>
  </si>
  <si>
    <t>323-5</t>
  </si>
  <si>
    <t>붉은배새매</t>
  </si>
  <si>
    <t>Accipiter soloensis</t>
  </si>
  <si>
    <t>323-2</t>
  </si>
  <si>
    <t>조롱이</t>
  </si>
  <si>
    <t>Accipiter gularis</t>
  </si>
  <si>
    <t>왕새매</t>
  </si>
  <si>
    <t>Butastur indicus</t>
  </si>
  <si>
    <t>말똥가리</t>
  </si>
  <si>
    <t>Buteo buteo</t>
  </si>
  <si>
    <t>털발말똥가리</t>
  </si>
  <si>
    <t>Buteo lagopus</t>
  </si>
  <si>
    <t>흰죽지수리</t>
  </si>
  <si>
    <t>Aquila heliaca</t>
  </si>
  <si>
    <t>쇠물닭</t>
  </si>
  <si>
    <t xml:space="preserve">Gallinula chloropus </t>
  </si>
  <si>
    <t>물닭</t>
  </si>
  <si>
    <t xml:space="preserve">Fulica atra </t>
  </si>
  <si>
    <t>재두루미</t>
  </si>
  <si>
    <t>Grus vipio</t>
  </si>
  <si>
    <t>흑두루미</t>
  </si>
  <si>
    <t>Grus monacha</t>
  </si>
  <si>
    <t>두루미</t>
  </si>
  <si>
    <t>Grus japonensis</t>
    <phoneticPr fontId="2" type="noConversion"/>
  </si>
  <si>
    <t>장다리물떼새</t>
  </si>
  <si>
    <t>Himantopus himantopus</t>
  </si>
  <si>
    <t>뒷부리장다리물떼새</t>
  </si>
  <si>
    <t>Recurvirostra avosetta</t>
  </si>
  <si>
    <t>댕기물떼새</t>
  </si>
  <si>
    <t xml:space="preserve">Vanellus vanellus </t>
  </si>
  <si>
    <t>개꿩</t>
  </si>
  <si>
    <t xml:space="preserve">Pluvialis squatarola </t>
  </si>
  <si>
    <t>흰목물떼새</t>
  </si>
  <si>
    <t xml:space="preserve">Charadrius placidus </t>
  </si>
  <si>
    <t>꼬마물떼새</t>
  </si>
  <si>
    <t xml:space="preserve">Charadrius dubius </t>
  </si>
  <si>
    <t>흰물떼새</t>
  </si>
  <si>
    <t xml:space="preserve">Charadrius alexandrinus </t>
  </si>
  <si>
    <t>흑꼬리도요</t>
  </si>
  <si>
    <t>Limosa limosa</t>
  </si>
  <si>
    <t>큰뒷부리도요</t>
  </si>
  <si>
    <t>Limosa lapponica</t>
  </si>
  <si>
    <t>중부리도요</t>
  </si>
  <si>
    <t>Numenius phaeopus</t>
  </si>
  <si>
    <t>청다리도요</t>
  </si>
  <si>
    <t>Tringa nebularia</t>
  </si>
  <si>
    <t>삑삑도요</t>
  </si>
  <si>
    <t>Tringa ochropus</t>
  </si>
  <si>
    <t>알락도요</t>
  </si>
  <si>
    <t>Tringa glareola</t>
  </si>
  <si>
    <t>뒷부리도요</t>
  </si>
  <si>
    <t>Xenus cinereus</t>
  </si>
  <si>
    <t>깝작도요</t>
  </si>
  <si>
    <t>Actitis hypoleucos</t>
  </si>
  <si>
    <t>노랑발도요</t>
  </si>
  <si>
    <t>Heteroscelus brevipes</t>
  </si>
  <si>
    <t>좀도요</t>
  </si>
  <si>
    <t xml:space="preserve">Calidris ruficollis </t>
  </si>
  <si>
    <t>작은도요</t>
  </si>
  <si>
    <t>Calidris minuta</t>
  </si>
  <si>
    <t>민물도요</t>
  </si>
  <si>
    <t xml:space="preserve">Calidris alpina </t>
  </si>
  <si>
    <t>제비물떼새</t>
  </si>
  <si>
    <t>Glareola maldivarum</t>
  </si>
  <si>
    <t>괭이갈매기</t>
  </si>
  <si>
    <t>Larus crassirostris</t>
  </si>
  <si>
    <t>갈매기</t>
  </si>
  <si>
    <t>Larus canus</t>
  </si>
  <si>
    <t>재갈매기</t>
  </si>
  <si>
    <t>Larus vegae</t>
    <phoneticPr fontId="2" type="noConversion"/>
  </si>
  <si>
    <t>붉은부리갈매기</t>
  </si>
  <si>
    <t>Larus ridibundus</t>
  </si>
  <si>
    <t>검은머리갈매기</t>
  </si>
  <si>
    <t>Larus saundersi</t>
  </si>
  <si>
    <t>고대갈매기</t>
  </si>
  <si>
    <t>Larus relictus</t>
  </si>
  <si>
    <t>멧비둘기</t>
  </si>
  <si>
    <t>Streptopelia orientalis</t>
  </si>
  <si>
    <t>수리부엉이</t>
  </si>
  <si>
    <t>Bubo bubo</t>
  </si>
  <si>
    <t>324-2</t>
  </si>
  <si>
    <t>파랑새</t>
  </si>
  <si>
    <t>Eurystomus orientalis</t>
  </si>
  <si>
    <t>청호반새</t>
  </si>
  <si>
    <t>Halcyon pileata</t>
  </si>
  <si>
    <t>물총새</t>
  </si>
  <si>
    <t>Alcedo atthis</t>
    <phoneticPr fontId="2" type="noConversion"/>
  </si>
  <si>
    <t>쇠딱다구리</t>
  </si>
  <si>
    <t xml:space="preserve">Dendrocopos kizuki </t>
  </si>
  <si>
    <t>때까치</t>
  </si>
  <si>
    <t>Lanius bucephalus</t>
  </si>
  <si>
    <t>까치</t>
  </si>
  <si>
    <t>Pica pica</t>
  </si>
  <si>
    <t>갈까마귀</t>
  </si>
  <si>
    <t>Corvus dauuricus</t>
  </si>
  <si>
    <t>떼까마귀</t>
  </si>
  <si>
    <t>Corvus frugilegus</t>
  </si>
  <si>
    <t>까마귀</t>
  </si>
  <si>
    <t>Corvus corone</t>
  </si>
  <si>
    <t>큰부리까마귀</t>
  </si>
  <si>
    <t>Corvus macrorhynchos</t>
  </si>
  <si>
    <t>박새</t>
  </si>
  <si>
    <t>Parus major</t>
  </si>
  <si>
    <t>곤줄박이</t>
  </si>
  <si>
    <t>Parus varius</t>
  </si>
  <si>
    <t>쇠박새</t>
  </si>
  <si>
    <t>Parus palustris</t>
  </si>
  <si>
    <t>제비</t>
  </si>
  <si>
    <t>Hirundo rustica</t>
  </si>
  <si>
    <t>오목눈이</t>
  </si>
  <si>
    <t>Aegithalos caudatus</t>
  </si>
  <si>
    <t>종다리</t>
  </si>
  <si>
    <t>Alauda arvensis</t>
  </si>
  <si>
    <t>직박구리</t>
  </si>
  <si>
    <t>Microscelis amaurotis</t>
  </si>
  <si>
    <t>휘파람새</t>
  </si>
  <si>
    <t>Cettia diphone</t>
  </si>
  <si>
    <t>개개비</t>
  </si>
  <si>
    <t>Acrocephalus orientalis</t>
  </si>
  <si>
    <t>붉은머리오목눈이</t>
  </si>
  <si>
    <t>Paradoxornis webbianus</t>
  </si>
  <si>
    <t>찌르레기</t>
  </si>
  <si>
    <t>Sturnus cineraceus</t>
  </si>
  <si>
    <t>개똥지빠귀</t>
  </si>
  <si>
    <t>Turdus eunomus</t>
  </si>
  <si>
    <t>딱새</t>
  </si>
  <si>
    <t>Phoenicurus auroreus</t>
  </si>
  <si>
    <t>바다직박구리</t>
  </si>
  <si>
    <t>Monticola solitarius</t>
  </si>
  <si>
    <t>참새</t>
  </si>
  <si>
    <t>Passer montanus</t>
  </si>
  <si>
    <t>알락할미새</t>
  </si>
  <si>
    <t>Motacilla alba leucopsis</t>
  </si>
  <si>
    <t>백할미새</t>
  </si>
  <si>
    <t>Motacilla alba lugens</t>
  </si>
  <si>
    <t>힝둥새</t>
  </si>
  <si>
    <t>Anthus hodgsoni</t>
  </si>
  <si>
    <t>밭종다리</t>
  </si>
  <si>
    <t>Anthus rubescens</t>
  </si>
  <si>
    <t>방울새</t>
  </si>
  <si>
    <t>Carduelis sinica</t>
  </si>
  <si>
    <t>검은머리방울새</t>
  </si>
  <si>
    <t>Carduelis spinus</t>
  </si>
  <si>
    <t>쑥새</t>
  </si>
  <si>
    <t>Emberiza rustica</t>
  </si>
  <si>
    <t>노랑턱멧새</t>
  </si>
  <si>
    <t>Emberiza elegans</t>
  </si>
  <si>
    <t>멸종위기 1급</t>
    <phoneticPr fontId="2" type="noConversion"/>
  </si>
  <si>
    <t>멸종위기 2급</t>
    <phoneticPr fontId="2" type="noConversion"/>
  </si>
  <si>
    <t>IUCN CR(위급)</t>
    <phoneticPr fontId="2" type="noConversion"/>
  </si>
  <si>
    <t>IUCN EN(위기)</t>
    <phoneticPr fontId="2" type="noConversion"/>
  </si>
  <si>
    <t>IUCN VU(취약)</t>
    <phoneticPr fontId="2" type="noConversion"/>
  </si>
  <si>
    <t>CITES 부속서1</t>
    <phoneticPr fontId="2" type="noConversion"/>
  </si>
  <si>
    <t>CMS 부속서1</t>
    <phoneticPr fontId="2" type="noConversion"/>
  </si>
  <si>
    <t>1 : CR</t>
    <phoneticPr fontId="2" type="noConversion"/>
  </si>
  <si>
    <t>2:  EN</t>
    <phoneticPr fontId="2" type="noConversion"/>
  </si>
  <si>
    <t>3 : VU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</si>
</sst>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0.00_);[Red]\(0.00\)"/>
    <numFmt numFmtId="179" formatCode="0.00_ "/>
    <numFmt numFmtId="180" formatCode="0_);[Red]\(0\)"/>
  </numFmts>
  <fonts count="56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8"/>
      <name val="돋움"/>
      <family val="3"/>
      <charset val="129"/>
    </font>
    <font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i/>
      <sz val="9"/>
      <color theme="1"/>
      <name val="맑은 고딕"/>
      <family val="3"/>
      <charset val="129"/>
      <scheme val="minor"/>
    </font>
    <font>
      <sz val="9"/>
      <color theme="0" tint="-0.3499862666707357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i/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0000FF"/>
      <name val="맑은 고딕"/>
      <family val="3"/>
      <charset val="129"/>
      <scheme val="minor"/>
    </font>
    <font>
      <sz val="9"/>
      <color theme="0" tint="-0.249977111117893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600"/>
      <name val="맑은 고딕"/>
      <family val="3"/>
      <charset val="129"/>
      <scheme val="minor"/>
    </font>
    <font>
      <sz val="9"/>
      <color rgb="FF0000CC"/>
      <name val="맑은 고딕"/>
      <family val="3"/>
      <charset val="129"/>
      <scheme val="minor"/>
    </font>
    <font>
      <sz val="9"/>
      <color rgb="FF0000CC"/>
      <name val="맑은 고딕"/>
      <family val="2"/>
      <charset val="129"/>
      <scheme val="minor"/>
    </font>
    <font>
      <sz val="9"/>
      <color theme="0" tint="-0.249977111117893"/>
      <name val="맑은 고딕"/>
      <family val="2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sz val="10"/>
      <name val="Arial"/>
      <family val="2"/>
    </font>
    <font>
      <b/>
      <sz val="9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9"/>
      <color indexed="63"/>
      <name val="맑은 고딕"/>
      <family val="3"/>
      <charset val="129"/>
    </font>
    <font>
      <b/>
      <sz val="20"/>
      <color rgb="FF002060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9"/>
      <name val="맑은 고딕"/>
      <family val="3"/>
      <charset val="129"/>
    </font>
    <font>
      <sz val="20"/>
      <color rgb="FF002060"/>
      <name val="맑은 고딕"/>
      <family val="3"/>
      <charset val="129"/>
    </font>
    <font>
      <sz val="9"/>
      <color indexed="63"/>
      <name val="맑은 고딕"/>
      <family val="3"/>
      <charset val="129"/>
    </font>
    <font>
      <i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20"/>
      <color rgb="FF00206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0"/>
      <color rgb="FF00206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i/>
      <sz val="9"/>
      <color rgb="FF000000"/>
      <name val="맑은 고딕"/>
      <family val="3"/>
      <charset val="129"/>
      <scheme val="minor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14"/>
      <color rgb="FF0000CC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0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theme="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i/>
      <sz val="10"/>
      <color rgb="FF008000"/>
      <name val="맑은 고딕"/>
      <family val="3"/>
      <charset val="129"/>
      <scheme val="minor"/>
    </font>
    <font>
      <sz val="10"/>
      <color rgb="FF008000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863D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2" fillId="0" borderId="0"/>
    <xf numFmtId="0" fontId="30" fillId="0" borderId="0">
      <alignment vertical="center"/>
    </xf>
    <xf numFmtId="0" fontId="22" fillId="0" borderId="0">
      <alignment vertical="center"/>
    </xf>
  </cellStyleXfs>
  <cellXfs count="29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justify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6" borderId="1" xfId="0" applyFont="1" applyFill="1" applyBorder="1">
      <alignment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" fillId="7" borderId="1" xfId="0" applyFont="1" applyFill="1" applyBorder="1">
      <alignment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" fillId="4" borderId="1" xfId="0" applyFont="1" applyFill="1" applyBorder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>
      <alignment vertical="center"/>
    </xf>
    <xf numFmtId="0" fontId="1" fillId="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6" borderId="1" xfId="0" applyFont="1" applyFill="1" applyBorder="1">
      <alignment vertical="center"/>
    </xf>
    <xf numFmtId="0" fontId="15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176" fontId="1" fillId="6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6" fontId="1" fillId="4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>
      <alignment vertical="center"/>
    </xf>
    <xf numFmtId="0" fontId="17" fillId="4" borderId="1" xfId="0" applyFont="1" applyFill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>
      <alignment vertical="center"/>
    </xf>
    <xf numFmtId="176" fontId="9" fillId="0" borderId="1" xfId="0" applyNumberFormat="1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 shrinkToFit="1"/>
    </xf>
    <xf numFmtId="176" fontId="15" fillId="0" borderId="1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176" fontId="14" fillId="0" borderId="1" xfId="0" applyNumberFormat="1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" fillId="0" borderId="1" xfId="0" applyFont="1" applyBorder="1" applyAlignment="1">
      <alignment horizontal="justify" vertical="center" shrinkToFit="1"/>
    </xf>
    <xf numFmtId="176" fontId="18" fillId="0" borderId="1" xfId="1" applyNumberFormat="1" applyFont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176" fontId="1" fillId="9" borderId="1" xfId="0" applyNumberFormat="1" applyFont="1" applyFill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shrinkToFit="1"/>
    </xf>
    <xf numFmtId="0" fontId="1" fillId="9" borderId="1" xfId="0" applyFont="1" applyFill="1" applyBorder="1" applyAlignment="1">
      <alignment horizontal="justify" vertical="center" shrinkToFit="1"/>
    </xf>
    <xf numFmtId="0" fontId="8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178" fontId="1" fillId="7" borderId="1" xfId="0" applyNumberFormat="1" applyFont="1" applyFill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78" fontId="1" fillId="1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>
      <alignment vertical="center"/>
    </xf>
    <xf numFmtId="0" fontId="18" fillId="10" borderId="1" xfId="0" applyFont="1" applyFill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176" fontId="1" fillId="11" borderId="1" xfId="0" applyNumberFormat="1" applyFont="1" applyFill="1" applyBorder="1">
      <alignment vertical="center"/>
    </xf>
    <xf numFmtId="180" fontId="1" fillId="4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>
      <alignment vertical="center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0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shrinkToFit="1"/>
    </xf>
    <xf numFmtId="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24" fillId="12" borderId="3" xfId="0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0" fontId="24" fillId="14" borderId="3" xfId="0" applyFont="1" applyFill="1" applyBorder="1" applyAlignment="1">
      <alignment horizontal="center" vertical="center"/>
    </xf>
    <xf numFmtId="0" fontId="24" fillId="15" borderId="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5" fillId="0" borderId="3" xfId="0" applyFont="1" applyBorder="1">
      <alignment vertical="center"/>
    </xf>
    <xf numFmtId="0" fontId="24" fillId="0" borderId="3" xfId="0" applyFont="1" applyBorder="1">
      <alignment vertical="center"/>
    </xf>
    <xf numFmtId="176" fontId="26" fillId="0" borderId="3" xfId="0" applyNumberFormat="1" applyFont="1" applyBorder="1" applyAlignment="1">
      <alignment horizontal="center" vertical="center"/>
    </xf>
    <xf numFmtId="0" fontId="26" fillId="16" borderId="3" xfId="0" applyFont="1" applyFill="1" applyBorder="1" applyAlignment="1">
      <alignment horizontal="center" vertical="center"/>
    </xf>
    <xf numFmtId="0" fontId="26" fillId="17" borderId="3" xfId="0" applyFont="1" applyFill="1" applyBorder="1" applyAlignment="1">
      <alignment horizontal="center" vertical="center"/>
    </xf>
    <xf numFmtId="0" fontId="26" fillId="18" borderId="3" xfId="0" applyFont="1" applyFill="1" applyBorder="1" applyAlignment="1">
      <alignment horizontal="center" vertical="center"/>
    </xf>
    <xf numFmtId="0" fontId="26" fillId="19" borderId="3" xfId="0" applyFont="1" applyFill="1" applyBorder="1" applyAlignment="1">
      <alignment horizontal="center" vertical="center"/>
    </xf>
    <xf numFmtId="0" fontId="23" fillId="12" borderId="3" xfId="0" applyFont="1" applyFill="1" applyBorder="1" applyAlignment="1">
      <alignment horizontal="right" vertical="center"/>
    </xf>
    <xf numFmtId="0" fontId="27" fillId="12" borderId="3" xfId="0" applyFont="1" applyFill="1" applyBorder="1" applyAlignment="1">
      <alignment horizontal="center" wrapText="1"/>
    </xf>
    <xf numFmtId="0" fontId="28" fillId="20" borderId="3" xfId="0" applyFont="1" applyFill="1" applyBorder="1" applyAlignment="1">
      <alignment horizontal="center" vertical="center" wrapText="1"/>
    </xf>
    <xf numFmtId="0" fontId="28" fillId="20" borderId="4" xfId="0" applyFont="1" applyFill="1" applyBorder="1" applyAlignment="1">
      <alignment horizontal="center" vertical="center" wrapText="1"/>
    </xf>
    <xf numFmtId="0" fontId="29" fillId="0" borderId="0" xfId="0" applyFont="1">
      <alignment vertical="center"/>
    </xf>
    <xf numFmtId="0" fontId="2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1" fillId="0" borderId="6" xfId="2" applyFont="1" applyBorder="1" applyAlignment="1">
      <alignment vertical="center" wrapText="1"/>
    </xf>
    <xf numFmtId="0" fontId="31" fillId="0" borderId="6" xfId="2" applyFont="1" applyBorder="1" applyAlignment="1">
      <alignment horizontal="center" vertical="center" wrapText="1"/>
    </xf>
    <xf numFmtId="0" fontId="32" fillId="0" borderId="6" xfId="2" applyFont="1" applyBorder="1" applyAlignment="1">
      <alignment horizontal="center" vertical="center" wrapText="1"/>
    </xf>
    <xf numFmtId="0" fontId="23" fillId="0" borderId="6" xfId="0" applyFont="1" applyBorder="1" applyAlignment="1">
      <alignment horizontal="right" vertical="center"/>
    </xf>
    <xf numFmtId="0" fontId="16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6" fillId="0" borderId="0" xfId="0" applyFont="1">
      <alignment vertical="center"/>
    </xf>
    <xf numFmtId="0" fontId="33" fillId="8" borderId="6" xfId="2" applyFont="1" applyFill="1" applyBorder="1" applyAlignment="1">
      <alignment horizontal="center" vertical="center"/>
    </xf>
    <xf numFmtId="0" fontId="16" fillId="12" borderId="6" xfId="0" applyFont="1" applyFill="1" applyBorder="1" applyAlignment="1">
      <alignment horizontal="center" vertical="center"/>
    </xf>
    <xf numFmtId="0" fontId="31" fillId="12" borderId="6" xfId="2" applyFont="1" applyFill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16" fillId="13" borderId="6" xfId="0" applyFont="1" applyFill="1" applyBorder="1" applyAlignment="1">
      <alignment horizontal="center" vertical="center"/>
    </xf>
    <xf numFmtId="0" fontId="31" fillId="13" borderId="6" xfId="2" applyFont="1" applyFill="1" applyBorder="1" applyAlignment="1">
      <alignment vertical="center" wrapText="1"/>
    </xf>
    <xf numFmtId="0" fontId="34" fillId="0" borderId="6" xfId="3" applyFont="1" applyBorder="1" applyAlignment="1">
      <alignment horizontal="center" vertical="center" wrapText="1"/>
    </xf>
    <xf numFmtId="0" fontId="35" fillId="0" borderId="6" xfId="3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/>
    </xf>
    <xf numFmtId="176" fontId="6" fillId="21" borderId="6" xfId="0" applyNumberFormat="1" applyFont="1" applyFill="1" applyBorder="1" applyAlignment="1">
      <alignment horizontal="center" vertical="center"/>
    </xf>
    <xf numFmtId="0" fontId="16" fillId="14" borderId="6" xfId="0" applyFont="1" applyFill="1" applyBorder="1" applyAlignment="1">
      <alignment horizontal="center" vertical="center"/>
    </xf>
    <xf numFmtId="0" fontId="31" fillId="14" borderId="6" xfId="2" applyFont="1" applyFill="1" applyBorder="1" applyAlignment="1">
      <alignment vertical="center" wrapText="1"/>
    </xf>
    <xf numFmtId="0" fontId="36" fillId="0" borderId="6" xfId="2" applyFont="1" applyBorder="1" applyAlignment="1">
      <alignment horizontal="center" vertical="center" wrapText="1"/>
    </xf>
    <xf numFmtId="0" fontId="35" fillId="0" borderId="6" xfId="2" applyFont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center" vertical="center"/>
    </xf>
    <xf numFmtId="0" fontId="31" fillId="15" borderId="6" xfId="2" applyFont="1" applyFill="1" applyBorder="1" applyAlignment="1">
      <alignment vertical="center" wrapText="1"/>
    </xf>
    <xf numFmtId="0" fontId="6" fillId="21" borderId="6" xfId="0" applyFont="1" applyFill="1" applyBorder="1">
      <alignment vertical="center"/>
    </xf>
    <xf numFmtId="0" fontId="6" fillId="21" borderId="6" xfId="0" applyFont="1" applyFill="1" applyBorder="1" applyAlignment="1">
      <alignment horizontal="center" vertical="center"/>
    </xf>
    <xf numFmtId="0" fontId="37" fillId="0" borderId="6" xfId="0" applyFont="1" applyBorder="1" applyAlignment="1">
      <alignment horizontal="left" vertical="center"/>
    </xf>
    <xf numFmtId="0" fontId="38" fillId="0" borderId="6" xfId="0" applyFont="1" applyBorder="1" applyAlignment="1">
      <alignment horizontal="left" vertical="center"/>
    </xf>
    <xf numFmtId="0" fontId="39" fillId="21" borderId="6" xfId="0" applyFont="1" applyFill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6" fillId="21" borderId="7" xfId="0" applyFont="1" applyFill="1" applyBorder="1">
      <alignment vertical="center"/>
    </xf>
    <xf numFmtId="0" fontId="16" fillId="19" borderId="6" xfId="0" applyFont="1" applyFill="1" applyBorder="1" applyAlignment="1">
      <alignment horizontal="center" vertical="center"/>
    </xf>
    <xf numFmtId="0" fontId="31" fillId="19" borderId="6" xfId="2" applyFont="1" applyFill="1" applyBorder="1" applyAlignment="1">
      <alignment vertical="center" wrapText="1"/>
    </xf>
    <xf numFmtId="0" fontId="1" fillId="13" borderId="6" xfId="0" applyFont="1" applyFill="1" applyBorder="1" applyAlignment="1">
      <alignment horizontal="center" vertical="center"/>
    </xf>
    <xf numFmtId="0" fontId="36" fillId="13" borderId="6" xfId="2" applyFont="1" applyFill="1" applyBorder="1" applyAlignment="1">
      <alignment vertical="center" wrapText="1"/>
    </xf>
    <xf numFmtId="0" fontId="1" fillId="14" borderId="6" xfId="0" applyFont="1" applyFill="1" applyBorder="1" applyAlignment="1">
      <alignment horizontal="center" vertical="center"/>
    </xf>
    <xf numFmtId="0" fontId="36" fillId="14" borderId="6" xfId="2" applyFont="1" applyFill="1" applyBorder="1" applyAlignment="1">
      <alignment vertical="center" wrapText="1"/>
    </xf>
    <xf numFmtId="0" fontId="36" fillId="15" borderId="6" xfId="2" applyFont="1" applyFill="1" applyBorder="1" applyAlignment="1">
      <alignment vertical="center" wrapText="1"/>
    </xf>
    <xf numFmtId="0" fontId="37" fillId="16" borderId="6" xfId="0" applyFont="1" applyFill="1" applyBorder="1" applyAlignment="1">
      <alignment horizontal="left" vertical="center"/>
    </xf>
    <xf numFmtId="0" fontId="38" fillId="16" borderId="6" xfId="0" applyFont="1" applyFill="1" applyBorder="1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40" fillId="18" borderId="6" xfId="0" applyFont="1" applyFill="1" applyBorder="1" applyAlignment="1">
      <alignment horizontal="center" vertical="center"/>
    </xf>
    <xf numFmtId="0" fontId="40" fillId="18" borderId="6" xfId="0" applyFont="1" applyFill="1" applyBorder="1">
      <alignment vertical="center"/>
    </xf>
    <xf numFmtId="176" fontId="40" fillId="18" borderId="6" xfId="0" applyNumberFormat="1" applyFont="1" applyFill="1" applyBorder="1">
      <alignment vertical="center"/>
    </xf>
    <xf numFmtId="0" fontId="41" fillId="18" borderId="6" xfId="0" applyFont="1" applyFill="1" applyBorder="1" applyAlignment="1">
      <alignment horizontal="center" vertical="center"/>
    </xf>
    <xf numFmtId="0" fontId="42" fillId="18" borderId="6" xfId="0" applyFont="1" applyFill="1" applyBorder="1" applyAlignment="1">
      <alignment horizontal="center" vertical="center"/>
    </xf>
    <xf numFmtId="0" fontId="42" fillId="18" borderId="6" xfId="0" applyFont="1" applyFill="1" applyBorder="1">
      <alignment vertical="center"/>
    </xf>
    <xf numFmtId="176" fontId="42" fillId="18" borderId="6" xfId="0" applyNumberFormat="1" applyFont="1" applyFill="1" applyBorder="1">
      <alignment vertical="center"/>
    </xf>
    <xf numFmtId="176" fontId="26" fillId="18" borderId="6" xfId="0" applyNumberFormat="1" applyFont="1" applyFill="1" applyBorder="1" applyAlignment="1">
      <alignment horizontal="center" vertical="center"/>
    </xf>
    <xf numFmtId="176" fontId="41" fillId="18" borderId="6" xfId="0" applyNumberFormat="1" applyFont="1" applyFill="1" applyBorder="1" applyAlignment="1">
      <alignment horizontal="center" vertical="center"/>
    </xf>
    <xf numFmtId="0" fontId="26" fillId="18" borderId="6" xfId="0" applyFont="1" applyFill="1" applyBorder="1" applyAlignment="1">
      <alignment horizontal="center" vertical="center"/>
    </xf>
    <xf numFmtId="0" fontId="37" fillId="0" borderId="6" xfId="0" applyFont="1" applyBorder="1">
      <alignment vertical="center"/>
    </xf>
    <xf numFmtId="0" fontId="38" fillId="12" borderId="6" xfId="0" applyFont="1" applyFill="1" applyBorder="1" applyAlignment="1">
      <alignment horizontal="center" vertical="center"/>
    </xf>
    <xf numFmtId="0" fontId="40" fillId="18" borderId="6" xfId="0" applyFont="1" applyFill="1" applyBorder="1" applyAlignment="1">
      <alignment horizontal="center" vertical="center" wrapText="1"/>
    </xf>
    <xf numFmtId="176" fontId="42" fillId="18" borderId="6" xfId="0" applyNumberFormat="1" applyFont="1" applyFill="1" applyBorder="1" applyAlignment="1">
      <alignment horizontal="center" vertical="center"/>
    </xf>
    <xf numFmtId="176" fontId="39" fillId="18" borderId="6" xfId="0" applyNumberFormat="1" applyFont="1" applyFill="1" applyBorder="1" applyAlignment="1">
      <alignment horizontal="center" vertical="center"/>
    </xf>
    <xf numFmtId="176" fontId="36" fillId="0" borderId="6" xfId="2" applyNumberFormat="1" applyFont="1" applyBorder="1" applyAlignment="1">
      <alignment horizontal="center" vertical="center" wrapText="1"/>
    </xf>
    <xf numFmtId="0" fontId="37" fillId="22" borderId="6" xfId="0" applyFont="1" applyFill="1" applyBorder="1" applyAlignment="1">
      <alignment horizontal="left" vertical="center"/>
    </xf>
    <xf numFmtId="0" fontId="38" fillId="22" borderId="6" xfId="0" applyFont="1" applyFill="1" applyBorder="1" applyAlignment="1">
      <alignment horizontal="left" vertical="center"/>
    </xf>
    <xf numFmtId="0" fontId="37" fillId="23" borderId="6" xfId="0" applyFont="1" applyFill="1" applyBorder="1">
      <alignment vertical="center"/>
    </xf>
    <xf numFmtId="0" fontId="6" fillId="23" borderId="6" xfId="0" applyFont="1" applyFill="1" applyBorder="1">
      <alignment vertical="center"/>
    </xf>
    <xf numFmtId="0" fontId="16" fillId="6" borderId="6" xfId="0" applyFont="1" applyFill="1" applyBorder="1" applyAlignment="1">
      <alignment horizontal="center" vertical="center"/>
    </xf>
    <xf numFmtId="0" fontId="31" fillId="6" borderId="6" xfId="2" applyFont="1" applyFill="1" applyBorder="1" applyAlignment="1">
      <alignment vertical="center" wrapText="1"/>
    </xf>
    <xf numFmtId="0" fontId="1" fillId="0" borderId="6" xfId="0" applyFont="1" applyBorder="1" applyAlignment="1">
      <alignment horizontal="right" vertical="center"/>
    </xf>
    <xf numFmtId="0" fontId="43" fillId="21" borderId="6" xfId="0" applyFont="1" applyFill="1" applyBorder="1">
      <alignment vertical="center"/>
    </xf>
    <xf numFmtId="0" fontId="1" fillId="0" borderId="6" xfId="0" applyFont="1" applyBorder="1" applyAlignment="1">
      <alignment horizontal="center"/>
    </xf>
    <xf numFmtId="0" fontId="43" fillId="23" borderId="6" xfId="0" applyFont="1" applyFill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3" fillId="14" borderId="6" xfId="0" applyFont="1" applyFill="1" applyBorder="1">
      <alignment vertical="center"/>
    </xf>
    <xf numFmtId="0" fontId="37" fillId="23" borderId="6" xfId="0" applyFont="1" applyFill="1" applyBorder="1" applyAlignment="1">
      <alignment horizontal="left" vertical="center"/>
    </xf>
    <xf numFmtId="0" fontId="38" fillId="23" borderId="6" xfId="0" applyFont="1" applyFill="1" applyBorder="1" applyAlignment="1">
      <alignment horizontal="left" vertical="center"/>
    </xf>
    <xf numFmtId="0" fontId="44" fillId="16" borderId="6" xfId="0" applyFont="1" applyFill="1" applyBorder="1">
      <alignment vertical="center"/>
    </xf>
    <xf numFmtId="0" fontId="1" fillId="16" borderId="6" xfId="0" applyFont="1" applyFill="1" applyBorder="1">
      <alignment vertical="center"/>
    </xf>
    <xf numFmtId="0" fontId="16" fillId="24" borderId="6" xfId="0" applyFont="1" applyFill="1" applyBorder="1" applyAlignment="1">
      <alignment horizontal="center" vertical="center"/>
    </xf>
    <xf numFmtId="0" fontId="31" fillId="24" borderId="6" xfId="2" applyFont="1" applyFill="1" applyBorder="1" applyAlignment="1">
      <alignment vertical="center" wrapText="1"/>
    </xf>
    <xf numFmtId="0" fontId="3" fillId="13" borderId="6" xfId="0" applyFont="1" applyFill="1" applyBorder="1" applyAlignment="1">
      <alignment horizontal="center" vertical="center"/>
    </xf>
    <xf numFmtId="176" fontId="40" fillId="18" borderId="6" xfId="0" applyNumberFormat="1" applyFont="1" applyFill="1" applyBorder="1" applyAlignment="1">
      <alignment horizontal="center" vertical="center"/>
    </xf>
    <xf numFmtId="0" fontId="46" fillId="18" borderId="6" xfId="0" applyFont="1" applyFill="1" applyBorder="1" applyAlignment="1">
      <alignment horizontal="center" vertical="center"/>
    </xf>
    <xf numFmtId="0" fontId="37" fillId="16" borderId="6" xfId="0" applyFont="1" applyFill="1" applyBorder="1">
      <alignment vertical="center"/>
    </xf>
    <xf numFmtId="0" fontId="6" fillId="16" borderId="6" xfId="0" applyFont="1" applyFill="1" applyBorder="1">
      <alignment vertical="center"/>
    </xf>
    <xf numFmtId="0" fontId="43" fillId="16" borderId="6" xfId="0" applyFont="1" applyFill="1" applyBorder="1">
      <alignment vertical="center"/>
    </xf>
    <xf numFmtId="0" fontId="47" fillId="25" borderId="6" xfId="0" applyFont="1" applyFill="1" applyBorder="1" applyAlignment="1">
      <alignment horizontal="center" vertical="center"/>
    </xf>
    <xf numFmtId="0" fontId="47" fillId="18" borderId="6" xfId="0" applyFont="1" applyFill="1" applyBorder="1" applyAlignment="1">
      <alignment horizontal="center" vertical="center"/>
    </xf>
    <xf numFmtId="0" fontId="47" fillId="25" borderId="6" xfId="0" applyFont="1" applyFill="1" applyBorder="1">
      <alignment vertical="center"/>
    </xf>
    <xf numFmtId="0" fontId="48" fillId="25" borderId="6" xfId="0" applyFont="1" applyFill="1" applyBorder="1" applyAlignment="1">
      <alignment horizontal="center" vertical="center"/>
    </xf>
    <xf numFmtId="0" fontId="48" fillId="25" borderId="6" xfId="0" applyFont="1" applyFill="1" applyBorder="1">
      <alignment vertical="center"/>
    </xf>
    <xf numFmtId="176" fontId="47" fillId="25" borderId="6" xfId="0" applyNumberFormat="1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50" fillId="0" borderId="6" xfId="0" applyFont="1" applyBorder="1">
      <alignment vertical="center"/>
    </xf>
    <xf numFmtId="0" fontId="49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51" fillId="0" borderId="0" xfId="0" applyFont="1" applyAlignment="1">
      <alignment horizontal="justify" vertical="center"/>
    </xf>
    <xf numFmtId="0" fontId="51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9" fontId="1" fillId="2" borderId="1" xfId="0" applyNumberFormat="1" applyFont="1" applyFill="1" applyBorder="1" applyAlignment="1">
      <alignment horizontal="center" vertical="center"/>
    </xf>
    <xf numFmtId="179" fontId="1" fillId="7" borderId="1" xfId="0" applyNumberFormat="1" applyFont="1" applyFill="1" applyBorder="1" applyAlignment="1">
      <alignment horizontal="center" vertical="center"/>
    </xf>
    <xf numFmtId="179" fontId="1" fillId="4" borderId="1" xfId="0" applyNumberFormat="1" applyFont="1" applyFill="1" applyBorder="1" applyAlignment="1">
      <alignment horizontal="center" vertical="center"/>
    </xf>
    <xf numFmtId="179" fontId="1" fillId="1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76" fontId="1" fillId="1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79" fontId="1" fillId="6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3" fillId="10" borderId="1" xfId="0" applyFont="1" applyFill="1" applyBorder="1">
      <alignment vertical="center"/>
    </xf>
    <xf numFmtId="179" fontId="1" fillId="6" borderId="1" xfId="0" applyNumberFormat="1" applyFont="1" applyFill="1" applyBorder="1">
      <alignment vertical="center"/>
    </xf>
    <xf numFmtId="179" fontId="1" fillId="3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justify" vertical="center"/>
    </xf>
    <xf numFmtId="0" fontId="17" fillId="0" borderId="1" xfId="0" applyFont="1" applyBorder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shrinkToFit="1"/>
    </xf>
    <xf numFmtId="176" fontId="10" fillId="6" borderId="1" xfId="0" applyNumberFormat="1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3" fillId="5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justify" vertical="center" wrapText="1"/>
    </xf>
    <xf numFmtId="0" fontId="5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54" fillId="0" borderId="1" xfId="0" applyFont="1" applyBorder="1" applyAlignment="1">
      <alignment horizontal="justify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3" fillId="26" borderId="1" xfId="0" applyFont="1" applyFill="1" applyBorder="1">
      <alignment vertical="center"/>
    </xf>
    <xf numFmtId="0" fontId="23" fillId="26" borderId="1" xfId="0" applyFont="1" applyFill="1" applyBorder="1" applyAlignment="1">
      <alignment horizontal="center" vertical="center"/>
    </xf>
    <xf numFmtId="0" fontId="1" fillId="26" borderId="1" xfId="0" applyFont="1" applyFill="1" applyBorder="1" applyAlignment="1">
      <alignment horizontal="left" vertical="center"/>
    </xf>
    <xf numFmtId="0" fontId="55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 wrapText="1"/>
    </xf>
    <xf numFmtId="0" fontId="53" fillId="5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3" fillId="7" borderId="1" xfId="0" applyFont="1" applyFill="1" applyBorder="1">
      <alignment vertical="center"/>
    </xf>
    <xf numFmtId="0" fontId="53" fillId="7" borderId="1" xfId="0" applyFont="1" applyFill="1" applyBorder="1" applyAlignment="1">
      <alignment horizontal="center" vertical="center"/>
    </xf>
    <xf numFmtId="0" fontId="53" fillId="0" borderId="1" xfId="0" applyFont="1" applyBorder="1">
      <alignment vertical="center"/>
    </xf>
    <xf numFmtId="0" fontId="23" fillId="26" borderId="1" xfId="0" applyFont="1" applyFill="1" applyBorder="1" applyAlignment="1">
      <alignment horizontal="left" vertical="center"/>
    </xf>
  </cellXfs>
  <cellStyles count="4">
    <cellStyle name="표준" xfId="0" builtinId="0"/>
    <cellStyle name="표준 2" xfId="1" xr:uid="{00000000-0005-0000-0000-000001000000}"/>
    <cellStyle name="표준_Sheet1" xfId="2" xr:uid="{00000000-0005-0000-0000-000002000000}"/>
    <cellStyle name="표준_국가 표준식물목록 식물종 목록 ABC순" xfId="3" xr:uid="{00000000-0005-0000-0000-000003000000}"/>
  </cellStyles>
  <dxfs count="0"/>
  <tableStyles count="0" defaultTableStyle="TableStyleMedium2" defaultPivotStyle="PivotStyleLight16"/>
  <colors>
    <mruColors>
      <color rgb="FFCCECFF"/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78"/>
  <sheetViews>
    <sheetView tabSelected="1" topLeftCell="E1" workbookViewId="0">
      <pane xSplit="4" ySplit="1" topLeftCell="I77" activePane="bottomRight" state="frozen"/>
      <selection activeCell="E1" sqref="E1"/>
      <selection pane="topRight" activeCell="I1" sqref="I1"/>
      <selection pane="bottomLeft" activeCell="E2" sqref="E2"/>
      <selection pane="bottomRight" activeCell="G131" sqref="G131"/>
    </sheetView>
  </sheetViews>
  <sheetFormatPr defaultColWidth="9" defaultRowHeight="13.5" x14ac:dyDescent="0.3"/>
  <cols>
    <col min="1" max="1" width="9" style="243"/>
    <col min="2" max="2" width="23.875" style="244" bestFit="1" customWidth="1"/>
    <col min="3" max="3" width="5.125" style="244" bestFit="1" customWidth="1"/>
    <col min="4" max="4" width="6.25" style="244" bestFit="1" customWidth="1"/>
    <col min="5" max="6" width="7.25" style="244" bestFit="1" customWidth="1"/>
    <col min="7" max="7" width="81.25" style="245" customWidth="1"/>
    <col min="8" max="8" width="28.25" style="28" customWidth="1"/>
    <col min="9" max="9" width="14" style="246" bestFit="1" customWidth="1"/>
    <col min="10" max="10" width="14" style="246" customWidth="1"/>
    <col min="11" max="11" width="8.125" style="246" bestFit="1" customWidth="1"/>
    <col min="12" max="12" width="6.75" style="246" bestFit="1" customWidth="1"/>
    <col min="13" max="13" width="6.5" style="246" bestFit="1" customWidth="1"/>
    <col min="14" max="14" width="6.75" style="246" bestFit="1" customWidth="1"/>
    <col min="15" max="15" width="6.75" style="246" customWidth="1"/>
    <col min="16" max="16" width="8.875" style="246" bestFit="1" customWidth="1"/>
    <col min="17" max="17" width="9" style="243"/>
    <col min="18" max="18" width="7.375" style="243" customWidth="1"/>
    <col min="19" max="19" width="12.125" style="243" customWidth="1"/>
    <col min="20" max="20" width="8.125" style="243" customWidth="1"/>
    <col min="21" max="22" width="7.375" style="243" customWidth="1"/>
    <col min="23" max="23" width="41.75" style="146" bestFit="1" customWidth="1"/>
    <col min="24" max="33" width="14" style="146" customWidth="1"/>
    <col min="34" max="34" width="14" style="28" customWidth="1"/>
    <col min="35" max="16384" width="9" style="146"/>
  </cols>
  <sheetData>
    <row r="1" spans="1:34" s="137" customFormat="1" ht="31.5" customHeight="1" x14ac:dyDescent="0.2">
      <c r="A1" s="120">
        <v>1</v>
      </c>
      <c r="B1" s="121" t="s">
        <v>798</v>
      </c>
      <c r="C1" s="122" t="s">
        <v>52</v>
      </c>
      <c r="D1" s="123" t="s">
        <v>7</v>
      </c>
      <c r="E1" s="124" t="s">
        <v>1545</v>
      </c>
      <c r="F1" s="125" t="s">
        <v>8</v>
      </c>
      <c r="G1" s="126" t="s">
        <v>122</v>
      </c>
      <c r="H1" s="127" t="s">
        <v>123</v>
      </c>
      <c r="I1" s="125" t="s">
        <v>1546</v>
      </c>
      <c r="J1" s="125" t="s">
        <v>1547</v>
      </c>
      <c r="K1" s="128" t="s">
        <v>8</v>
      </c>
      <c r="L1" s="129" t="s">
        <v>1548</v>
      </c>
      <c r="M1" s="130" t="s">
        <v>1549</v>
      </c>
      <c r="N1" s="131" t="s">
        <v>1550</v>
      </c>
      <c r="O1" s="132" t="s">
        <v>1551</v>
      </c>
      <c r="P1" s="131" t="s">
        <v>1552</v>
      </c>
      <c r="Q1" s="133" t="s">
        <v>1553</v>
      </c>
      <c r="R1" s="134" t="s">
        <v>1554</v>
      </c>
      <c r="S1" s="134" t="s">
        <v>1555</v>
      </c>
      <c r="T1" s="134" t="s">
        <v>1556</v>
      </c>
      <c r="U1" s="134" t="s">
        <v>1557</v>
      </c>
      <c r="V1" s="134" t="s">
        <v>1558</v>
      </c>
      <c r="W1" s="135" t="s">
        <v>1559</v>
      </c>
      <c r="X1" s="135" t="s">
        <v>1560</v>
      </c>
      <c r="Y1" s="135" t="s">
        <v>1561</v>
      </c>
      <c r="Z1" s="135" t="s">
        <v>1562</v>
      </c>
      <c r="AA1" s="135" t="s">
        <v>1563</v>
      </c>
      <c r="AB1" s="135" t="s">
        <v>1564</v>
      </c>
      <c r="AC1" s="135" t="s">
        <v>1565</v>
      </c>
      <c r="AD1" s="135" t="s">
        <v>1566</v>
      </c>
      <c r="AE1" s="135" t="s">
        <v>1567</v>
      </c>
      <c r="AF1" s="135" t="s">
        <v>1568</v>
      </c>
      <c r="AG1" s="135" t="s">
        <v>1569</v>
      </c>
      <c r="AH1" s="136" t="s">
        <v>1570</v>
      </c>
    </row>
    <row r="2" spans="1:34" ht="24.75" customHeight="1" x14ac:dyDescent="0.3">
      <c r="A2" s="138">
        <v>2</v>
      </c>
      <c r="B2" s="139"/>
      <c r="C2" s="139"/>
      <c r="D2" s="139"/>
      <c r="E2" s="139"/>
      <c r="F2" s="139"/>
      <c r="G2" s="140" t="s">
        <v>1571</v>
      </c>
      <c r="H2" s="140" t="s">
        <v>1572</v>
      </c>
      <c r="I2" s="141"/>
      <c r="J2" s="142"/>
      <c r="K2" s="141"/>
      <c r="L2" s="141"/>
      <c r="M2" s="141"/>
      <c r="N2" s="141"/>
      <c r="O2" s="141"/>
      <c r="P2" s="141"/>
      <c r="Q2" s="143"/>
      <c r="R2" s="143"/>
      <c r="S2" s="143"/>
      <c r="T2" s="143"/>
      <c r="U2" s="143"/>
      <c r="V2" s="143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15" customHeight="1" x14ac:dyDescent="0.3">
      <c r="A3" s="138">
        <v>3</v>
      </c>
      <c r="B3" s="147"/>
      <c r="C3" s="148"/>
      <c r="D3" s="148"/>
      <c r="E3" s="148"/>
      <c r="F3" s="148"/>
      <c r="G3" s="149" t="s">
        <v>1573</v>
      </c>
      <c r="H3" s="149" t="s">
        <v>1574</v>
      </c>
      <c r="I3" s="141"/>
      <c r="J3" s="142"/>
      <c r="K3" s="141"/>
      <c r="L3" s="141"/>
      <c r="M3" s="141"/>
      <c r="N3" s="141"/>
      <c r="O3" s="141"/>
      <c r="P3" s="141"/>
      <c r="Q3" s="143"/>
      <c r="R3" s="143"/>
      <c r="S3" s="143"/>
      <c r="T3" s="143"/>
      <c r="U3" s="143"/>
      <c r="V3" s="143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5"/>
    </row>
    <row r="4" spans="1:34" ht="15" customHeight="1" x14ac:dyDescent="0.3">
      <c r="A4" s="138">
        <v>27</v>
      </c>
      <c r="B4" s="150"/>
      <c r="C4" s="151">
        <f>COUNTIF(D4:D7,"&gt;0")</f>
        <v>1</v>
      </c>
      <c r="D4" s="151"/>
      <c r="E4" s="151"/>
      <c r="F4" s="151"/>
      <c r="G4" s="152" t="s">
        <v>1575</v>
      </c>
      <c r="H4" s="152" t="s">
        <v>1576</v>
      </c>
      <c r="I4" s="153"/>
      <c r="J4" s="154"/>
      <c r="K4" s="155"/>
      <c r="L4" s="153"/>
      <c r="M4" s="153"/>
      <c r="N4" s="153"/>
      <c r="O4" s="153"/>
      <c r="P4" s="156"/>
      <c r="Q4" s="143"/>
      <c r="R4" s="143"/>
      <c r="S4" s="143"/>
      <c r="T4" s="143"/>
      <c r="U4" s="143"/>
      <c r="V4" s="143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5"/>
    </row>
    <row r="5" spans="1:34" ht="15" customHeight="1" x14ac:dyDescent="0.3">
      <c r="A5" s="138">
        <v>28</v>
      </c>
      <c r="B5" s="150"/>
      <c r="C5" s="150"/>
      <c r="D5" s="157">
        <f>COUNTIF(E5:E7,"&gt;0")</f>
        <v>1</v>
      </c>
      <c r="E5" s="157"/>
      <c r="F5" s="157"/>
      <c r="G5" s="158" t="s">
        <v>1577</v>
      </c>
      <c r="H5" s="158" t="s">
        <v>1578</v>
      </c>
      <c r="I5" s="159"/>
      <c r="J5" s="160"/>
      <c r="K5" s="155"/>
      <c r="L5" s="159"/>
      <c r="M5" s="159"/>
      <c r="N5" s="159"/>
      <c r="O5" s="159"/>
      <c r="P5" s="156"/>
      <c r="Q5" s="143"/>
      <c r="R5" s="143"/>
      <c r="S5" s="143"/>
      <c r="T5" s="143"/>
      <c r="U5" s="143"/>
      <c r="V5" s="143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5"/>
    </row>
    <row r="6" spans="1:34" ht="15" customHeight="1" x14ac:dyDescent="0.3">
      <c r="A6" s="138">
        <v>29</v>
      </c>
      <c r="B6" s="150"/>
      <c r="C6" s="150"/>
      <c r="D6" s="150"/>
      <c r="E6" s="161">
        <f>COUNTIF(F6:F7,"&gt;0")</f>
        <v>1</v>
      </c>
      <c r="F6" s="161"/>
      <c r="G6" s="162" t="s">
        <v>1579</v>
      </c>
      <c r="H6" s="162" t="s">
        <v>1580</v>
      </c>
      <c r="I6" s="153"/>
      <c r="J6" s="154"/>
      <c r="K6" s="155"/>
      <c r="L6" s="153"/>
      <c r="M6" s="153"/>
      <c r="N6" s="153"/>
      <c r="O6" s="153"/>
      <c r="P6" s="156"/>
      <c r="Q6" s="143"/>
      <c r="R6" s="143"/>
      <c r="S6" s="143"/>
      <c r="T6" s="143"/>
      <c r="U6" s="143"/>
      <c r="V6" s="143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5"/>
    </row>
    <row r="7" spans="1:34" ht="15" customHeight="1" x14ac:dyDescent="0.3">
      <c r="A7" s="138">
        <v>39</v>
      </c>
      <c r="B7" s="163"/>
      <c r="C7" s="164"/>
      <c r="D7" s="164"/>
      <c r="E7" s="164"/>
      <c r="F7" s="164">
        <f t="shared" ref="F7" si="0">I7</f>
        <v>1</v>
      </c>
      <c r="G7" s="165" t="s">
        <v>1581</v>
      </c>
      <c r="H7" s="166" t="s">
        <v>1582</v>
      </c>
      <c r="I7" s="164">
        <v>1</v>
      </c>
      <c r="J7" s="167">
        <v>1</v>
      </c>
      <c r="K7" s="168">
        <f t="shared" ref="K7" si="1">COUNT(I7:I7)</f>
        <v>1</v>
      </c>
      <c r="L7" s="164"/>
      <c r="M7" s="164"/>
      <c r="N7" s="164"/>
      <c r="O7" s="164"/>
      <c r="P7" s="156"/>
      <c r="Q7" s="169" t="s">
        <v>1583</v>
      </c>
      <c r="R7" s="169" t="s">
        <v>1584</v>
      </c>
      <c r="S7" s="169" t="s">
        <v>1585</v>
      </c>
      <c r="T7" s="143"/>
      <c r="U7" s="143"/>
      <c r="V7" s="143"/>
      <c r="W7" s="163" t="s">
        <v>1586</v>
      </c>
      <c r="X7" s="164"/>
      <c r="Y7" s="164"/>
      <c r="Z7" s="164"/>
      <c r="AA7" s="163"/>
      <c r="AB7" s="163"/>
      <c r="AC7" s="164"/>
      <c r="AD7" s="164"/>
      <c r="AE7" s="163"/>
      <c r="AF7" s="164"/>
      <c r="AG7" s="164" t="s">
        <v>1587</v>
      </c>
      <c r="AH7" s="170"/>
    </row>
    <row r="8" spans="1:34" ht="15" customHeight="1" x14ac:dyDescent="0.3">
      <c r="A8" s="138">
        <v>48</v>
      </c>
      <c r="B8" s="150"/>
      <c r="C8" s="171"/>
      <c r="D8" s="171"/>
      <c r="E8" s="171"/>
      <c r="F8" s="171"/>
      <c r="G8" s="172" t="s">
        <v>1588</v>
      </c>
      <c r="H8" s="172" t="s">
        <v>1589</v>
      </c>
      <c r="I8" s="159"/>
      <c r="J8" s="160"/>
      <c r="K8" s="155"/>
      <c r="L8" s="159"/>
      <c r="M8" s="159"/>
      <c r="N8" s="159"/>
      <c r="O8" s="159"/>
      <c r="P8" s="156"/>
      <c r="Q8" s="143"/>
      <c r="R8" s="143"/>
      <c r="S8" s="143"/>
      <c r="T8" s="143"/>
      <c r="U8" s="143"/>
      <c r="V8" s="143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5"/>
    </row>
    <row r="9" spans="1:34" ht="15" customHeight="1" x14ac:dyDescent="0.3">
      <c r="A9" s="138">
        <v>49</v>
      </c>
      <c r="B9" s="150"/>
      <c r="C9" s="151">
        <f>COUNTIF(D9:D12,"&gt;0")</f>
        <v>1</v>
      </c>
      <c r="D9" s="151"/>
      <c r="E9" s="151"/>
      <c r="F9" s="151"/>
      <c r="G9" s="152" t="s">
        <v>1590</v>
      </c>
      <c r="H9" s="152" t="s">
        <v>1591</v>
      </c>
      <c r="I9" s="159"/>
      <c r="J9" s="160"/>
      <c r="K9" s="155"/>
      <c r="L9" s="159"/>
      <c r="M9" s="159"/>
      <c r="N9" s="159"/>
      <c r="O9" s="159"/>
      <c r="P9" s="156"/>
      <c r="Q9" s="143"/>
      <c r="R9" s="143"/>
      <c r="S9" s="143"/>
      <c r="T9" s="143"/>
      <c r="U9" s="143"/>
      <c r="V9" s="143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5"/>
    </row>
    <row r="10" spans="1:34" ht="15" customHeight="1" x14ac:dyDescent="0.3">
      <c r="A10" s="138">
        <v>50</v>
      </c>
      <c r="B10" s="150"/>
      <c r="C10" s="150"/>
      <c r="D10" s="157">
        <f>COUNTIF(E10:E12,"&gt;0")</f>
        <v>1</v>
      </c>
      <c r="E10" s="157"/>
      <c r="F10" s="157"/>
      <c r="G10" s="158" t="s">
        <v>1592</v>
      </c>
      <c r="H10" s="158" t="s">
        <v>1593</v>
      </c>
      <c r="I10" s="153"/>
      <c r="J10" s="154"/>
      <c r="K10" s="155"/>
      <c r="L10" s="153"/>
      <c r="M10" s="153"/>
      <c r="N10" s="153"/>
      <c r="O10" s="153"/>
      <c r="P10" s="156"/>
      <c r="Q10" s="143"/>
      <c r="R10" s="143"/>
      <c r="S10" s="143"/>
      <c r="T10" s="143"/>
      <c r="U10" s="143"/>
      <c r="V10" s="143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5"/>
    </row>
    <row r="11" spans="1:34" ht="15" customHeight="1" x14ac:dyDescent="0.3">
      <c r="A11" s="138">
        <v>51</v>
      </c>
      <c r="B11" s="150"/>
      <c r="C11" s="150"/>
      <c r="D11" s="150"/>
      <c r="E11" s="161">
        <f>COUNTIF(F11:F12,"&gt;0")</f>
        <v>1</v>
      </c>
      <c r="F11" s="161"/>
      <c r="G11" s="162" t="s">
        <v>1594</v>
      </c>
      <c r="H11" s="162" t="s">
        <v>1595</v>
      </c>
      <c r="I11" s="159"/>
      <c r="J11" s="160"/>
      <c r="K11" s="155"/>
      <c r="L11" s="159"/>
      <c r="M11" s="159"/>
      <c r="N11" s="159"/>
      <c r="O11" s="159"/>
      <c r="P11" s="156"/>
      <c r="Q11" s="143"/>
      <c r="R11" s="143"/>
      <c r="S11" s="143"/>
      <c r="T11" s="143"/>
      <c r="U11" s="143"/>
      <c r="V11" s="143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5"/>
    </row>
    <row r="12" spans="1:34" ht="15" customHeight="1" x14ac:dyDescent="0.3">
      <c r="A12" s="138">
        <v>52</v>
      </c>
      <c r="B12" s="163"/>
      <c r="C12" s="164"/>
      <c r="D12" s="164"/>
      <c r="E12" s="164"/>
      <c r="F12" s="164">
        <f t="shared" ref="F12" si="2">I12</f>
        <v>1</v>
      </c>
      <c r="G12" s="165" t="s">
        <v>1596</v>
      </c>
      <c r="H12" s="166" t="s">
        <v>1597</v>
      </c>
      <c r="I12" s="164">
        <v>1</v>
      </c>
      <c r="J12" s="167">
        <v>1</v>
      </c>
      <c r="K12" s="168">
        <f t="shared" ref="K12" si="3">COUNT(I12:I12)</f>
        <v>1</v>
      </c>
      <c r="L12" s="164"/>
      <c r="M12" s="164"/>
      <c r="N12" s="164"/>
      <c r="O12" s="164"/>
      <c r="P12" s="156"/>
      <c r="Q12" s="169" t="s">
        <v>1583</v>
      </c>
      <c r="R12" s="169" t="s">
        <v>1584</v>
      </c>
      <c r="S12" s="169" t="s">
        <v>1585</v>
      </c>
      <c r="T12" s="143"/>
      <c r="U12" s="143"/>
      <c r="V12" s="143"/>
      <c r="W12" s="163" t="s">
        <v>1598</v>
      </c>
      <c r="X12" s="164"/>
      <c r="Y12" s="164"/>
      <c r="Z12" s="164"/>
      <c r="AA12" s="163"/>
      <c r="AB12" s="163"/>
      <c r="AC12" s="164"/>
      <c r="AD12" s="164"/>
      <c r="AE12" s="163"/>
      <c r="AF12" s="164"/>
      <c r="AG12" s="164"/>
      <c r="AH12" s="170"/>
    </row>
    <row r="13" spans="1:34" ht="15" customHeight="1" x14ac:dyDescent="0.3">
      <c r="A13" s="138">
        <v>60</v>
      </c>
      <c r="B13" s="150"/>
      <c r="C13" s="171"/>
      <c r="D13" s="171"/>
      <c r="E13" s="171"/>
      <c r="F13" s="171"/>
      <c r="G13" s="172" t="s">
        <v>1599</v>
      </c>
      <c r="H13" s="172" t="s">
        <v>1600</v>
      </c>
      <c r="I13" s="159"/>
      <c r="J13" s="160"/>
      <c r="K13" s="155"/>
      <c r="L13" s="159"/>
      <c r="M13" s="159"/>
      <c r="N13" s="159"/>
      <c r="O13" s="159"/>
      <c r="P13" s="156"/>
      <c r="Q13" s="143"/>
      <c r="R13" s="143"/>
      <c r="S13" s="143"/>
      <c r="T13" s="143"/>
      <c r="U13" s="143"/>
      <c r="V13" s="143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5"/>
    </row>
    <row r="14" spans="1:34" ht="15" customHeight="1" x14ac:dyDescent="0.3">
      <c r="A14" s="138">
        <v>113</v>
      </c>
      <c r="B14" s="163"/>
      <c r="C14" s="173">
        <f>COUNTIF(D14:D17,"&gt;0")</f>
        <v>1</v>
      </c>
      <c r="D14" s="173"/>
      <c r="E14" s="151"/>
      <c r="F14" s="151"/>
      <c r="G14" s="152" t="s">
        <v>1601</v>
      </c>
      <c r="H14" s="174" t="s">
        <v>1602</v>
      </c>
      <c r="I14" s="164"/>
      <c r="J14" s="167"/>
      <c r="K14" s="164"/>
      <c r="L14" s="164"/>
      <c r="M14" s="164"/>
      <c r="N14" s="164"/>
      <c r="O14" s="164"/>
      <c r="P14" s="156"/>
      <c r="Q14" s="143"/>
      <c r="R14" s="143"/>
      <c r="S14" s="143"/>
      <c r="T14" s="143"/>
      <c r="U14" s="143"/>
      <c r="V14" s="143"/>
      <c r="W14" s="163"/>
      <c r="X14" s="164"/>
      <c r="Y14" s="164"/>
      <c r="Z14" s="164"/>
      <c r="AA14" s="163"/>
      <c r="AB14" s="163"/>
      <c r="AC14" s="164"/>
      <c r="AD14" s="164"/>
      <c r="AE14" s="163"/>
      <c r="AF14" s="164"/>
      <c r="AG14" s="164"/>
      <c r="AH14" s="170"/>
    </row>
    <row r="15" spans="1:34" ht="15" customHeight="1" x14ac:dyDescent="0.3">
      <c r="A15" s="138">
        <v>114</v>
      </c>
      <c r="B15" s="163"/>
      <c r="C15" s="164"/>
      <c r="D15" s="175">
        <f>COUNTIF(E15:E17,"&gt;0")</f>
        <v>1</v>
      </c>
      <c r="E15" s="157"/>
      <c r="F15" s="157"/>
      <c r="G15" s="158" t="s">
        <v>1603</v>
      </c>
      <c r="H15" s="176" t="s">
        <v>1604</v>
      </c>
      <c r="I15" s="164"/>
      <c r="J15" s="167"/>
      <c r="K15" s="164"/>
      <c r="L15" s="164"/>
      <c r="M15" s="164"/>
      <c r="N15" s="164"/>
      <c r="O15" s="164"/>
      <c r="P15" s="156"/>
      <c r="Q15" s="143"/>
      <c r="R15" s="143"/>
      <c r="S15" s="143"/>
      <c r="T15" s="143"/>
      <c r="U15" s="143"/>
      <c r="V15" s="143"/>
      <c r="W15" s="163"/>
      <c r="X15" s="164"/>
      <c r="Y15" s="164"/>
      <c r="Z15" s="164"/>
      <c r="AA15" s="163"/>
      <c r="AB15" s="163"/>
      <c r="AC15" s="164"/>
      <c r="AD15" s="164"/>
      <c r="AE15" s="163"/>
      <c r="AF15" s="164"/>
      <c r="AG15" s="164"/>
      <c r="AH15" s="170"/>
    </row>
    <row r="16" spans="1:34" ht="15" customHeight="1" x14ac:dyDescent="0.3">
      <c r="A16" s="138">
        <v>115</v>
      </c>
      <c r="B16" s="163"/>
      <c r="C16" s="164"/>
      <c r="D16" s="164"/>
      <c r="E16" s="161">
        <f>COUNTIF(F16:F17,"&gt;0")</f>
        <v>1</v>
      </c>
      <c r="F16" s="161"/>
      <c r="G16" s="162" t="s">
        <v>1605</v>
      </c>
      <c r="H16" s="177" t="s">
        <v>1606</v>
      </c>
      <c r="I16" s="164"/>
      <c r="J16" s="167"/>
      <c r="K16" s="164"/>
      <c r="L16" s="164"/>
      <c r="M16" s="164"/>
      <c r="N16" s="164"/>
      <c r="O16" s="164"/>
      <c r="P16" s="156"/>
      <c r="Q16" s="143"/>
      <c r="R16" s="143"/>
      <c r="S16" s="143"/>
      <c r="T16" s="143"/>
      <c r="U16" s="143"/>
      <c r="V16" s="143"/>
      <c r="W16" s="163"/>
      <c r="X16" s="164"/>
      <c r="Y16" s="164"/>
      <c r="Z16" s="164"/>
      <c r="AA16" s="163"/>
      <c r="AB16" s="163"/>
      <c r="AC16" s="164"/>
      <c r="AD16" s="164"/>
      <c r="AE16" s="163"/>
      <c r="AF16" s="164"/>
      <c r="AG16" s="164"/>
      <c r="AH16" s="170"/>
    </row>
    <row r="17" spans="1:34" ht="15" customHeight="1" x14ac:dyDescent="0.3">
      <c r="A17" s="138">
        <v>116</v>
      </c>
      <c r="B17" s="163"/>
      <c r="C17" s="164"/>
      <c r="D17" s="164"/>
      <c r="E17" s="164"/>
      <c r="F17" s="164">
        <f>I17</f>
        <v>1</v>
      </c>
      <c r="G17" s="165" t="s">
        <v>1607</v>
      </c>
      <c r="H17" s="166" t="s">
        <v>1608</v>
      </c>
      <c r="I17" s="164">
        <v>1</v>
      </c>
      <c r="J17" s="167">
        <v>1</v>
      </c>
      <c r="K17" s="168">
        <f>COUNT(I17:I17)</f>
        <v>1</v>
      </c>
      <c r="L17" s="164"/>
      <c r="M17" s="164"/>
      <c r="N17" s="164"/>
      <c r="O17" s="164"/>
      <c r="P17" s="156"/>
      <c r="Q17" s="169" t="s">
        <v>1583</v>
      </c>
      <c r="R17" s="169" t="s">
        <v>1584</v>
      </c>
      <c r="S17" s="169" t="s">
        <v>1585</v>
      </c>
      <c r="T17" s="143"/>
      <c r="U17" s="143"/>
      <c r="V17" s="143"/>
      <c r="W17" s="163"/>
      <c r="X17" s="164"/>
      <c r="Y17" s="164"/>
      <c r="Z17" s="164"/>
      <c r="AA17" s="163"/>
      <c r="AB17" s="163"/>
      <c r="AC17" s="164"/>
      <c r="AD17" s="164"/>
      <c r="AE17" s="163"/>
      <c r="AF17" s="164"/>
      <c r="AG17" s="164" t="s">
        <v>1609</v>
      </c>
      <c r="AH17" s="170"/>
    </row>
    <row r="18" spans="1:34" ht="15" customHeight="1" x14ac:dyDescent="0.3">
      <c r="A18" s="138">
        <v>134</v>
      </c>
      <c r="B18" s="163"/>
      <c r="C18" s="173">
        <f>COUNTIF(D18:D45,"&gt;0")</f>
        <v>6</v>
      </c>
      <c r="D18" s="173"/>
      <c r="E18" s="151"/>
      <c r="F18" s="151"/>
      <c r="G18" s="152" t="s">
        <v>1610</v>
      </c>
      <c r="H18" s="174" t="s">
        <v>1611</v>
      </c>
      <c r="I18" s="164"/>
      <c r="J18" s="167"/>
      <c r="K18" s="164"/>
      <c r="L18" s="164"/>
      <c r="M18" s="164"/>
      <c r="N18" s="164"/>
      <c r="O18" s="164"/>
      <c r="P18" s="156"/>
      <c r="Q18" s="143"/>
      <c r="R18" s="143"/>
      <c r="S18" s="143"/>
      <c r="T18" s="143"/>
      <c r="U18" s="143"/>
      <c r="V18" s="143"/>
      <c r="W18" s="163"/>
      <c r="X18" s="164"/>
      <c r="Y18" s="164"/>
      <c r="Z18" s="164"/>
      <c r="AA18" s="163"/>
      <c r="AB18" s="163"/>
      <c r="AC18" s="164"/>
      <c r="AD18" s="164"/>
      <c r="AE18" s="163"/>
      <c r="AF18" s="164"/>
      <c r="AG18" s="164"/>
      <c r="AH18" s="170"/>
    </row>
    <row r="19" spans="1:34" ht="15" customHeight="1" x14ac:dyDescent="0.3">
      <c r="A19" s="138">
        <v>135</v>
      </c>
      <c r="B19" s="163"/>
      <c r="C19" s="164"/>
      <c r="D19" s="175">
        <f>COUNTIF(E19:E21,"&gt;0")</f>
        <v>1</v>
      </c>
      <c r="E19" s="157"/>
      <c r="F19" s="157"/>
      <c r="G19" s="158" t="s">
        <v>1612</v>
      </c>
      <c r="H19" s="176" t="s">
        <v>1613</v>
      </c>
      <c r="I19" s="164"/>
      <c r="J19" s="167"/>
      <c r="K19" s="164"/>
      <c r="L19" s="164"/>
      <c r="M19" s="164"/>
      <c r="N19" s="164"/>
      <c r="O19" s="164"/>
      <c r="P19" s="156"/>
      <c r="Q19" s="143"/>
      <c r="R19" s="143"/>
      <c r="S19" s="143"/>
      <c r="T19" s="143"/>
      <c r="U19" s="143"/>
      <c r="V19" s="143"/>
      <c r="W19" s="163"/>
      <c r="X19" s="164"/>
      <c r="Y19" s="164"/>
      <c r="Z19" s="164"/>
      <c r="AA19" s="163"/>
      <c r="AB19" s="163"/>
      <c r="AC19" s="164"/>
      <c r="AD19" s="164"/>
      <c r="AE19" s="163"/>
      <c r="AF19" s="164"/>
      <c r="AG19" s="164"/>
      <c r="AH19" s="170"/>
    </row>
    <row r="20" spans="1:34" ht="15" customHeight="1" x14ac:dyDescent="0.3">
      <c r="A20" s="138">
        <v>136</v>
      </c>
      <c r="B20" s="163"/>
      <c r="C20" s="164"/>
      <c r="D20" s="164"/>
      <c r="E20" s="161">
        <f>COUNTIF(F20:F21,"&gt;0")</f>
        <v>1</v>
      </c>
      <c r="F20" s="161"/>
      <c r="G20" s="162" t="s">
        <v>1614</v>
      </c>
      <c r="H20" s="177" t="s">
        <v>1615</v>
      </c>
      <c r="I20" s="164"/>
      <c r="J20" s="167"/>
      <c r="K20" s="164"/>
      <c r="L20" s="164"/>
      <c r="M20" s="164"/>
      <c r="N20" s="164"/>
      <c r="O20" s="164"/>
      <c r="P20" s="156"/>
      <c r="Q20" s="143"/>
      <c r="R20" s="143"/>
      <c r="S20" s="143"/>
      <c r="T20" s="143"/>
      <c r="U20" s="143"/>
      <c r="V20" s="143"/>
      <c r="W20" s="163"/>
      <c r="X20" s="164"/>
      <c r="Y20" s="164"/>
      <c r="Z20" s="164"/>
      <c r="AA20" s="163"/>
      <c r="AB20" s="163"/>
      <c r="AC20" s="164"/>
      <c r="AD20" s="164"/>
      <c r="AE20" s="163"/>
      <c r="AF20" s="164"/>
      <c r="AG20" s="164"/>
      <c r="AH20" s="170"/>
    </row>
    <row r="21" spans="1:34" ht="15" customHeight="1" x14ac:dyDescent="0.3">
      <c r="A21" s="138">
        <v>140</v>
      </c>
      <c r="B21" s="163"/>
      <c r="C21" s="164"/>
      <c r="D21" s="164"/>
      <c r="E21" s="164"/>
      <c r="F21" s="164">
        <f t="shared" ref="F21" si="4">I21</f>
        <v>1</v>
      </c>
      <c r="G21" s="165" t="s">
        <v>1616</v>
      </c>
      <c r="H21" s="166" t="s">
        <v>1617</v>
      </c>
      <c r="I21" s="164">
        <v>1</v>
      </c>
      <c r="J21" s="167">
        <v>1</v>
      </c>
      <c r="K21" s="168">
        <f t="shared" ref="K21" si="5">COUNT(I21:I21)</f>
        <v>1</v>
      </c>
      <c r="L21" s="164"/>
      <c r="M21" s="164"/>
      <c r="N21" s="164"/>
      <c r="O21" s="164"/>
      <c r="P21" s="156"/>
      <c r="Q21" s="169" t="s">
        <v>1583</v>
      </c>
      <c r="R21" s="169" t="s">
        <v>1584</v>
      </c>
      <c r="S21" s="169" t="s">
        <v>1585</v>
      </c>
      <c r="T21" s="143"/>
      <c r="U21" s="143"/>
      <c r="V21" s="143"/>
      <c r="W21" s="163"/>
      <c r="X21" s="164"/>
      <c r="Y21" s="164"/>
      <c r="Z21" s="164"/>
      <c r="AA21" s="163"/>
      <c r="AB21" s="163"/>
      <c r="AC21" s="164"/>
      <c r="AD21" s="164"/>
      <c r="AE21" s="163"/>
      <c r="AF21" s="164"/>
      <c r="AG21" s="164"/>
      <c r="AH21" s="170"/>
    </row>
    <row r="22" spans="1:34" ht="15" customHeight="1" x14ac:dyDescent="0.3">
      <c r="A22" s="138">
        <v>238</v>
      </c>
      <c r="B22" s="163"/>
      <c r="C22" s="164"/>
      <c r="D22" s="157">
        <f>COUNTIF(E22:E26,"&gt;0")</f>
        <v>2</v>
      </c>
      <c r="E22" s="157"/>
      <c r="F22" s="157"/>
      <c r="G22" s="158" t="s">
        <v>1618</v>
      </c>
      <c r="H22" s="158" t="s">
        <v>1619</v>
      </c>
      <c r="I22" s="164"/>
      <c r="J22" s="167"/>
      <c r="K22" s="164"/>
      <c r="L22" s="164"/>
      <c r="M22" s="164"/>
      <c r="N22" s="164"/>
      <c r="O22" s="164"/>
      <c r="P22" s="156"/>
      <c r="Q22" s="143"/>
      <c r="R22" s="143"/>
      <c r="S22" s="143"/>
      <c r="T22" s="143"/>
      <c r="U22" s="143"/>
      <c r="V22" s="143"/>
      <c r="W22" s="163"/>
      <c r="X22" s="164"/>
      <c r="Y22" s="164"/>
      <c r="Z22" s="164"/>
      <c r="AA22" s="163"/>
      <c r="AB22" s="163"/>
      <c r="AC22" s="164"/>
      <c r="AD22" s="164"/>
      <c r="AE22" s="163"/>
      <c r="AF22" s="164"/>
      <c r="AG22" s="164"/>
      <c r="AH22" s="170"/>
    </row>
    <row r="23" spans="1:34" ht="15" customHeight="1" x14ac:dyDescent="0.3">
      <c r="A23" s="138">
        <v>239</v>
      </c>
      <c r="B23" s="163"/>
      <c r="C23" s="164"/>
      <c r="D23" s="164"/>
      <c r="E23" s="161">
        <f>COUNTIF(F23:F24,"&gt;0")</f>
        <v>1</v>
      </c>
      <c r="F23" s="161"/>
      <c r="G23" s="162" t="s">
        <v>1620</v>
      </c>
      <c r="H23" s="162" t="s">
        <v>1621</v>
      </c>
      <c r="I23" s="164"/>
      <c r="J23" s="167"/>
      <c r="K23" s="164"/>
      <c r="L23" s="164"/>
      <c r="M23" s="164"/>
      <c r="N23" s="164"/>
      <c r="O23" s="164"/>
      <c r="P23" s="156"/>
      <c r="Q23" s="143"/>
      <c r="R23" s="143"/>
      <c r="S23" s="143"/>
      <c r="T23" s="143"/>
      <c r="U23" s="143"/>
      <c r="V23" s="143"/>
      <c r="W23" s="163"/>
      <c r="X23" s="164"/>
      <c r="Y23" s="164"/>
      <c r="Z23" s="164"/>
      <c r="AA23" s="163"/>
      <c r="AB23" s="163"/>
      <c r="AC23" s="164"/>
      <c r="AD23" s="164"/>
      <c r="AE23" s="163"/>
      <c r="AF23" s="164"/>
      <c r="AG23" s="164"/>
      <c r="AH23" s="170"/>
    </row>
    <row r="24" spans="1:34" ht="15" customHeight="1" x14ac:dyDescent="0.3">
      <c r="A24" s="138">
        <v>240</v>
      </c>
      <c r="B24" s="163"/>
      <c r="C24" s="164"/>
      <c r="D24" s="164"/>
      <c r="E24" s="164"/>
      <c r="F24" s="164">
        <f t="shared" ref="F24:F26" si="6">I24</f>
        <v>1</v>
      </c>
      <c r="G24" s="165" t="s">
        <v>1622</v>
      </c>
      <c r="H24" s="166" t="s">
        <v>1623</v>
      </c>
      <c r="I24" s="164">
        <v>1</v>
      </c>
      <c r="J24" s="167">
        <v>1</v>
      </c>
      <c r="K24" s="168">
        <f>COUNT(I24:I24)</f>
        <v>1</v>
      </c>
      <c r="L24" s="164"/>
      <c r="M24" s="164"/>
      <c r="N24" s="164"/>
      <c r="O24" s="164"/>
      <c r="P24" s="156"/>
      <c r="Q24" s="169" t="s">
        <v>1583</v>
      </c>
      <c r="R24" s="169" t="s">
        <v>1584</v>
      </c>
      <c r="S24" s="169" t="s">
        <v>1585</v>
      </c>
      <c r="T24" s="143"/>
      <c r="U24" s="143"/>
      <c r="V24" s="143"/>
      <c r="W24" s="163" t="s">
        <v>1624</v>
      </c>
      <c r="X24" s="164"/>
      <c r="Y24" s="164"/>
      <c r="Z24" s="164"/>
      <c r="AA24" s="163"/>
      <c r="AB24" s="163"/>
      <c r="AC24" s="164"/>
      <c r="AD24" s="164"/>
      <c r="AE24" s="163"/>
      <c r="AF24" s="164"/>
      <c r="AG24" s="164"/>
      <c r="AH24" s="170"/>
    </row>
    <row r="25" spans="1:34" ht="15" customHeight="1" x14ac:dyDescent="0.3">
      <c r="A25" s="138">
        <v>250</v>
      </c>
      <c r="B25" s="163"/>
      <c r="C25" s="164"/>
      <c r="D25" s="164"/>
      <c r="E25" s="161">
        <f>COUNTIF(F25:F26,"&gt;0")</f>
        <v>1</v>
      </c>
      <c r="F25" s="161"/>
      <c r="G25" s="162" t="s">
        <v>1625</v>
      </c>
      <c r="H25" s="162" t="s">
        <v>1626</v>
      </c>
      <c r="I25" s="164"/>
      <c r="J25" s="167"/>
      <c r="K25" s="168"/>
      <c r="L25" s="164"/>
      <c r="M25" s="164"/>
      <c r="N25" s="164"/>
      <c r="O25" s="164"/>
      <c r="P25" s="156"/>
      <c r="Q25" s="143"/>
      <c r="R25" s="143"/>
      <c r="S25" s="143"/>
      <c r="T25" s="143"/>
      <c r="U25" s="143"/>
      <c r="V25" s="143"/>
      <c r="W25" s="163"/>
      <c r="X25" s="164"/>
      <c r="Y25" s="164"/>
      <c r="Z25" s="164"/>
      <c r="AA25" s="163"/>
      <c r="AB25" s="163"/>
      <c r="AC25" s="164"/>
      <c r="AD25" s="164"/>
      <c r="AE25" s="163"/>
      <c r="AF25" s="164"/>
      <c r="AG25" s="164"/>
      <c r="AH25" s="170"/>
    </row>
    <row r="26" spans="1:34" ht="15" customHeight="1" x14ac:dyDescent="0.3">
      <c r="A26" s="138">
        <v>251</v>
      </c>
      <c r="B26" s="163"/>
      <c r="C26" s="164"/>
      <c r="D26" s="164"/>
      <c r="E26" s="164"/>
      <c r="F26" s="164">
        <f t="shared" si="6"/>
        <v>1</v>
      </c>
      <c r="G26" s="178" t="s">
        <v>1627</v>
      </c>
      <c r="H26" s="179" t="s">
        <v>1628</v>
      </c>
      <c r="I26" s="164">
        <v>1</v>
      </c>
      <c r="J26" s="167">
        <v>1</v>
      </c>
      <c r="K26" s="164"/>
      <c r="L26" s="155">
        <f>COUNT(I26)</f>
        <v>1</v>
      </c>
      <c r="M26" s="164"/>
      <c r="N26" s="164"/>
      <c r="O26" s="164"/>
      <c r="P26" s="156"/>
      <c r="Q26" s="169" t="s">
        <v>1583</v>
      </c>
      <c r="R26" s="169" t="s">
        <v>1584</v>
      </c>
      <c r="S26" s="169" t="s">
        <v>1585</v>
      </c>
      <c r="T26" s="143"/>
      <c r="U26" s="143"/>
      <c r="V26" s="143"/>
      <c r="W26" s="163" t="s">
        <v>1629</v>
      </c>
      <c r="X26" s="164"/>
      <c r="Y26" s="164"/>
      <c r="Z26" s="164"/>
      <c r="AA26" s="163"/>
      <c r="AB26" s="163"/>
      <c r="AC26" s="164"/>
      <c r="AD26" s="164"/>
      <c r="AE26" s="163"/>
      <c r="AF26" s="164"/>
      <c r="AG26" s="164"/>
      <c r="AH26" s="170"/>
    </row>
    <row r="27" spans="1:34" ht="15" customHeight="1" x14ac:dyDescent="0.3">
      <c r="A27" s="138">
        <v>252</v>
      </c>
      <c r="B27" s="163"/>
      <c r="C27" s="164"/>
      <c r="D27" s="157">
        <f>COUNTIF(E27:E36,"&gt;0")</f>
        <v>2</v>
      </c>
      <c r="E27" s="157"/>
      <c r="F27" s="157"/>
      <c r="G27" s="158" t="s">
        <v>1630</v>
      </c>
      <c r="H27" s="158" t="s">
        <v>1631</v>
      </c>
      <c r="I27" s="164"/>
      <c r="J27" s="167"/>
      <c r="K27" s="164"/>
      <c r="L27" s="164"/>
      <c r="M27" s="164"/>
      <c r="N27" s="164"/>
      <c r="O27" s="164"/>
      <c r="P27" s="156"/>
      <c r="Q27" s="143"/>
      <c r="R27" s="143"/>
      <c r="S27" s="143"/>
      <c r="T27" s="143"/>
      <c r="U27" s="143"/>
      <c r="V27" s="143"/>
      <c r="W27" s="163"/>
      <c r="X27" s="164"/>
      <c r="Y27" s="164"/>
      <c r="Z27" s="164"/>
      <c r="AA27" s="163"/>
      <c r="AB27" s="163"/>
      <c r="AC27" s="164"/>
      <c r="AD27" s="164"/>
      <c r="AE27" s="163"/>
      <c r="AF27" s="164"/>
      <c r="AG27" s="164"/>
      <c r="AH27" s="170"/>
    </row>
    <row r="28" spans="1:34" ht="15" customHeight="1" x14ac:dyDescent="0.3">
      <c r="A28" s="138">
        <v>265</v>
      </c>
      <c r="B28" s="163"/>
      <c r="C28" s="164"/>
      <c r="D28" s="164"/>
      <c r="E28" s="161">
        <f>COUNTIF(F28:F30,"&gt;0")</f>
        <v>2</v>
      </c>
      <c r="F28" s="161"/>
      <c r="G28" s="162" t="s">
        <v>1632</v>
      </c>
      <c r="H28" s="162" t="s">
        <v>1633</v>
      </c>
      <c r="I28" s="164"/>
      <c r="J28" s="167"/>
      <c r="K28" s="168"/>
      <c r="L28" s="164"/>
      <c r="M28" s="164"/>
      <c r="N28" s="164"/>
      <c r="O28" s="164"/>
      <c r="P28" s="156"/>
      <c r="Q28" s="143"/>
      <c r="R28" s="143"/>
      <c r="S28" s="143"/>
      <c r="T28" s="143"/>
      <c r="U28" s="143"/>
      <c r="V28" s="143"/>
      <c r="W28" s="163"/>
      <c r="X28" s="164"/>
      <c r="Y28" s="164"/>
      <c r="Z28" s="164"/>
      <c r="AA28" s="163"/>
      <c r="AB28" s="163"/>
      <c r="AC28" s="164"/>
      <c r="AD28" s="164"/>
      <c r="AE28" s="163"/>
      <c r="AF28" s="164"/>
      <c r="AG28" s="164"/>
      <c r="AH28" s="170"/>
    </row>
    <row r="29" spans="1:34" ht="15" customHeight="1" x14ac:dyDescent="0.3">
      <c r="A29" s="138">
        <v>268</v>
      </c>
      <c r="B29" s="163"/>
      <c r="C29" s="164"/>
      <c r="D29" s="164"/>
      <c r="E29" s="164"/>
      <c r="F29" s="164">
        <f t="shared" ref="F29:F30" si="7">I29</f>
        <v>1</v>
      </c>
      <c r="G29" s="165" t="s">
        <v>1634</v>
      </c>
      <c r="H29" s="166" t="s">
        <v>1635</v>
      </c>
      <c r="I29" s="164">
        <v>1</v>
      </c>
      <c r="J29" s="167">
        <v>1</v>
      </c>
      <c r="K29" s="168">
        <f>COUNT(I29:I29)</f>
        <v>1</v>
      </c>
      <c r="L29" s="164"/>
      <c r="M29" s="164"/>
      <c r="N29" s="164"/>
      <c r="O29" s="164"/>
      <c r="P29" s="156"/>
      <c r="Q29" s="169" t="s">
        <v>1583</v>
      </c>
      <c r="R29" s="169" t="s">
        <v>1584</v>
      </c>
      <c r="S29" s="169" t="s">
        <v>1585</v>
      </c>
      <c r="T29" s="143"/>
      <c r="U29" s="143"/>
      <c r="V29" s="143"/>
      <c r="W29" s="163" t="s">
        <v>1636</v>
      </c>
      <c r="X29" s="164"/>
      <c r="Y29" s="164"/>
      <c r="Z29" s="164"/>
      <c r="AA29" s="163"/>
      <c r="AB29" s="163"/>
      <c r="AC29" s="164"/>
      <c r="AD29" s="164" t="s">
        <v>1637</v>
      </c>
      <c r="AE29" s="163"/>
      <c r="AF29" s="164"/>
      <c r="AG29" s="164"/>
      <c r="AH29" s="170"/>
    </row>
    <row r="30" spans="1:34" ht="15" customHeight="1" x14ac:dyDescent="0.3">
      <c r="A30" s="138">
        <v>269</v>
      </c>
      <c r="B30" s="163"/>
      <c r="C30" s="164"/>
      <c r="D30" s="164"/>
      <c r="E30" s="164"/>
      <c r="F30" s="164">
        <f t="shared" si="7"/>
        <v>1</v>
      </c>
      <c r="G30" s="165" t="s">
        <v>1638</v>
      </c>
      <c r="H30" s="166" t="s">
        <v>1639</v>
      </c>
      <c r="I30" s="164">
        <v>1</v>
      </c>
      <c r="J30" s="167">
        <v>1</v>
      </c>
      <c r="K30" s="168">
        <f>COUNT(I30:I30)</f>
        <v>1</v>
      </c>
      <c r="L30" s="164"/>
      <c r="M30" s="164"/>
      <c r="N30" s="164"/>
      <c r="O30" s="164"/>
      <c r="P30" s="156"/>
      <c r="Q30" s="169" t="s">
        <v>1583</v>
      </c>
      <c r="R30" s="169" t="s">
        <v>1584</v>
      </c>
      <c r="S30" s="169" t="s">
        <v>1585</v>
      </c>
      <c r="T30" s="143"/>
      <c r="U30" s="143"/>
      <c r="V30" s="143"/>
      <c r="W30" s="163"/>
      <c r="X30" s="164"/>
      <c r="Y30" s="164"/>
      <c r="Z30" s="164"/>
      <c r="AA30" s="163"/>
      <c r="AB30" s="163"/>
      <c r="AC30" s="164"/>
      <c r="AD30" s="164"/>
      <c r="AE30" s="163"/>
      <c r="AF30" s="164"/>
      <c r="AG30" s="164"/>
      <c r="AH30" s="170"/>
    </row>
    <row r="31" spans="1:34" ht="15" customHeight="1" x14ac:dyDescent="0.3">
      <c r="A31" s="138">
        <v>273</v>
      </c>
      <c r="B31" s="163"/>
      <c r="C31" s="164"/>
      <c r="D31" s="164"/>
      <c r="E31" s="161">
        <f>COUNTIF(F31:F36,"&gt;0")</f>
        <v>5</v>
      </c>
      <c r="F31" s="161"/>
      <c r="G31" s="162" t="s">
        <v>1640</v>
      </c>
      <c r="H31" s="162" t="s">
        <v>1641</v>
      </c>
      <c r="I31" s="164"/>
      <c r="J31" s="167"/>
      <c r="K31" s="168"/>
      <c r="L31" s="164"/>
      <c r="M31" s="164"/>
      <c r="N31" s="164"/>
      <c r="O31" s="164"/>
      <c r="P31" s="156"/>
      <c r="Q31" s="143"/>
      <c r="R31" s="143"/>
      <c r="S31" s="143"/>
      <c r="T31" s="143"/>
      <c r="U31" s="143"/>
      <c r="V31" s="143"/>
      <c r="W31" s="163"/>
      <c r="X31" s="164"/>
      <c r="Y31" s="164"/>
      <c r="Z31" s="164"/>
      <c r="AA31" s="163"/>
      <c r="AB31" s="163"/>
      <c r="AC31" s="164"/>
      <c r="AD31" s="164"/>
      <c r="AE31" s="163"/>
      <c r="AF31" s="164"/>
      <c r="AG31" s="164"/>
      <c r="AH31" s="170"/>
    </row>
    <row r="32" spans="1:34" ht="15" customHeight="1" x14ac:dyDescent="0.3">
      <c r="A32" s="138">
        <v>277</v>
      </c>
      <c r="B32" s="163"/>
      <c r="C32" s="164"/>
      <c r="D32" s="164"/>
      <c r="E32" s="164"/>
      <c r="F32" s="164">
        <f t="shared" ref="F32:F36" si="8">I32</f>
        <v>1</v>
      </c>
      <c r="G32" s="165" t="s">
        <v>1642</v>
      </c>
      <c r="H32" s="166" t="s">
        <v>1643</v>
      </c>
      <c r="I32" s="164">
        <v>1</v>
      </c>
      <c r="J32" s="167">
        <v>1</v>
      </c>
      <c r="K32" s="168">
        <f t="shared" ref="K32:K36" si="9">COUNT(I32:I32)</f>
        <v>1</v>
      </c>
      <c r="L32" s="164"/>
      <c r="M32" s="164"/>
      <c r="N32" s="164"/>
      <c r="O32" s="164"/>
      <c r="P32" s="156"/>
      <c r="Q32" s="169" t="s">
        <v>1583</v>
      </c>
      <c r="R32" s="169" t="s">
        <v>1584</v>
      </c>
      <c r="S32" s="169" t="s">
        <v>1585</v>
      </c>
      <c r="T32" s="143"/>
      <c r="U32" s="143"/>
      <c r="V32" s="143"/>
      <c r="W32" s="163" t="s">
        <v>1644</v>
      </c>
      <c r="X32" s="164"/>
      <c r="Y32" s="164"/>
      <c r="Z32" s="164"/>
      <c r="AA32" s="163"/>
      <c r="AB32" s="163"/>
      <c r="AC32" s="164"/>
      <c r="AD32" s="164"/>
      <c r="AE32" s="163"/>
      <c r="AF32" s="164"/>
      <c r="AG32" s="164"/>
      <c r="AH32" s="170"/>
    </row>
    <row r="33" spans="1:34" ht="15" customHeight="1" x14ac:dyDescent="0.3">
      <c r="A33" s="138">
        <v>280</v>
      </c>
      <c r="B33" s="163"/>
      <c r="C33" s="164"/>
      <c r="D33" s="164"/>
      <c r="E33" s="164"/>
      <c r="F33" s="164">
        <f t="shared" si="8"/>
        <v>1</v>
      </c>
      <c r="G33" s="165" t="s">
        <v>1645</v>
      </c>
      <c r="H33" s="166" t="s">
        <v>1646</v>
      </c>
      <c r="I33" s="164">
        <v>1</v>
      </c>
      <c r="J33" s="167">
        <v>1</v>
      </c>
      <c r="K33" s="168">
        <f t="shared" si="9"/>
        <v>1</v>
      </c>
      <c r="L33" s="164"/>
      <c r="M33" s="164"/>
      <c r="N33" s="164"/>
      <c r="O33" s="164"/>
      <c r="P33" s="156"/>
      <c r="Q33" s="169" t="s">
        <v>1583</v>
      </c>
      <c r="R33" s="169" t="s">
        <v>1584</v>
      </c>
      <c r="S33" s="169" t="s">
        <v>1585</v>
      </c>
      <c r="T33" s="143"/>
      <c r="U33" s="143"/>
      <c r="V33" s="143"/>
      <c r="W33" s="163" t="s">
        <v>1647</v>
      </c>
      <c r="X33" s="164"/>
      <c r="Y33" s="164"/>
      <c r="Z33" s="164"/>
      <c r="AA33" s="163"/>
      <c r="AB33" s="163"/>
      <c r="AC33" s="164"/>
      <c r="AD33" s="164"/>
      <c r="AE33" s="163"/>
      <c r="AF33" s="164"/>
      <c r="AG33" s="164"/>
      <c r="AH33" s="170"/>
    </row>
    <row r="34" spans="1:34" ht="15" customHeight="1" x14ac:dyDescent="0.3">
      <c r="A34" s="138">
        <v>301</v>
      </c>
      <c r="B34" s="163"/>
      <c r="C34" s="164"/>
      <c r="D34" s="164"/>
      <c r="E34" s="164"/>
      <c r="F34" s="164">
        <f t="shared" si="8"/>
        <v>1</v>
      </c>
      <c r="G34" s="165" t="s">
        <v>1648</v>
      </c>
      <c r="H34" s="166" t="s">
        <v>1649</v>
      </c>
      <c r="I34" s="164">
        <v>1</v>
      </c>
      <c r="J34" s="167">
        <v>1</v>
      </c>
      <c r="K34" s="168">
        <f t="shared" si="9"/>
        <v>1</v>
      </c>
      <c r="L34" s="164"/>
      <c r="M34" s="164"/>
      <c r="N34" s="164"/>
      <c r="O34" s="164"/>
      <c r="P34" s="156"/>
      <c r="Q34" s="169" t="s">
        <v>1583</v>
      </c>
      <c r="R34" s="169" t="s">
        <v>1584</v>
      </c>
      <c r="S34" s="169" t="s">
        <v>1585</v>
      </c>
      <c r="T34" s="143"/>
      <c r="U34" s="143"/>
      <c r="V34" s="143"/>
      <c r="W34" s="163" t="s">
        <v>1650</v>
      </c>
      <c r="X34" s="164"/>
      <c r="Y34" s="164"/>
      <c r="Z34" s="164"/>
      <c r="AA34" s="163"/>
      <c r="AB34" s="163"/>
      <c r="AC34" s="164"/>
      <c r="AD34" s="164"/>
      <c r="AE34" s="163"/>
      <c r="AF34" s="164"/>
      <c r="AG34" s="164"/>
      <c r="AH34" s="170"/>
    </row>
    <row r="35" spans="1:34" ht="15" customHeight="1" x14ac:dyDescent="0.3">
      <c r="A35" s="138">
        <v>304</v>
      </c>
      <c r="B35" s="163"/>
      <c r="C35" s="164"/>
      <c r="D35" s="164"/>
      <c r="E35" s="164"/>
      <c r="F35" s="164">
        <f t="shared" si="8"/>
        <v>1</v>
      </c>
      <c r="G35" s="165" t="s">
        <v>1651</v>
      </c>
      <c r="H35" s="166" t="s">
        <v>1652</v>
      </c>
      <c r="I35" s="164">
        <v>1</v>
      </c>
      <c r="J35" s="167">
        <v>1</v>
      </c>
      <c r="K35" s="168">
        <f t="shared" si="9"/>
        <v>1</v>
      </c>
      <c r="L35" s="164"/>
      <c r="M35" s="164"/>
      <c r="N35" s="164"/>
      <c r="O35" s="164"/>
      <c r="P35" s="156"/>
      <c r="Q35" s="169" t="s">
        <v>1583</v>
      </c>
      <c r="R35" s="169" t="s">
        <v>1584</v>
      </c>
      <c r="S35" s="169" t="s">
        <v>1585</v>
      </c>
      <c r="T35" s="143"/>
      <c r="U35" s="143"/>
      <c r="V35" s="143"/>
      <c r="W35" s="163"/>
      <c r="X35" s="164"/>
      <c r="Y35" s="164"/>
      <c r="Z35" s="164"/>
      <c r="AA35" s="163"/>
      <c r="AB35" s="163"/>
      <c r="AC35" s="164"/>
      <c r="AD35" s="164"/>
      <c r="AE35" s="163"/>
      <c r="AF35" s="164"/>
      <c r="AG35" s="164"/>
      <c r="AH35" s="170"/>
    </row>
    <row r="36" spans="1:34" ht="15" customHeight="1" x14ac:dyDescent="0.3">
      <c r="A36" s="138">
        <v>318</v>
      </c>
      <c r="B36" s="163"/>
      <c r="C36" s="164"/>
      <c r="D36" s="164"/>
      <c r="E36" s="164"/>
      <c r="F36" s="164">
        <f t="shared" si="8"/>
        <v>1</v>
      </c>
      <c r="G36" s="165" t="s">
        <v>1653</v>
      </c>
      <c r="H36" s="166" t="s">
        <v>1654</v>
      </c>
      <c r="I36" s="164">
        <v>1</v>
      </c>
      <c r="J36" s="167">
        <v>1</v>
      </c>
      <c r="K36" s="168">
        <f t="shared" si="9"/>
        <v>1</v>
      </c>
      <c r="L36" s="164"/>
      <c r="M36" s="164"/>
      <c r="N36" s="164"/>
      <c r="O36" s="164"/>
      <c r="P36" s="156"/>
      <c r="Q36" s="169" t="s">
        <v>1583</v>
      </c>
      <c r="R36" s="169" t="s">
        <v>1584</v>
      </c>
      <c r="S36" s="169" t="s">
        <v>1585</v>
      </c>
      <c r="T36" s="143"/>
      <c r="U36" s="143"/>
      <c r="V36" s="143"/>
      <c r="W36" s="163" t="s">
        <v>1655</v>
      </c>
      <c r="X36" s="164"/>
      <c r="Y36" s="164"/>
      <c r="Z36" s="164"/>
      <c r="AA36" s="163"/>
      <c r="AB36" s="163"/>
      <c r="AC36" s="164"/>
      <c r="AD36" s="164"/>
      <c r="AE36" s="163"/>
      <c r="AF36" s="164"/>
      <c r="AG36" s="164"/>
      <c r="AH36" s="170"/>
    </row>
    <row r="37" spans="1:34" ht="15" customHeight="1" x14ac:dyDescent="0.3">
      <c r="A37" s="138">
        <v>340</v>
      </c>
      <c r="B37" s="163"/>
      <c r="C37" s="164"/>
      <c r="D37" s="157">
        <f>COUNTIF(E37:E39,"&gt;0")</f>
        <v>1</v>
      </c>
      <c r="E37" s="157"/>
      <c r="F37" s="157"/>
      <c r="G37" s="158" t="s">
        <v>1656</v>
      </c>
      <c r="H37" s="158" t="s">
        <v>1657</v>
      </c>
      <c r="I37" s="164"/>
      <c r="J37" s="167"/>
      <c r="K37" s="164"/>
      <c r="L37" s="164"/>
      <c r="M37" s="164"/>
      <c r="N37" s="164"/>
      <c r="O37" s="164"/>
      <c r="P37" s="156"/>
      <c r="Q37" s="143"/>
      <c r="R37" s="143"/>
      <c r="S37" s="143"/>
      <c r="T37" s="143"/>
      <c r="U37" s="143"/>
      <c r="V37" s="143"/>
      <c r="W37" s="163"/>
      <c r="X37" s="164"/>
      <c r="Y37" s="164"/>
      <c r="Z37" s="164"/>
      <c r="AA37" s="163"/>
      <c r="AB37" s="163"/>
      <c r="AC37" s="164"/>
      <c r="AD37" s="164"/>
      <c r="AE37" s="163"/>
      <c r="AF37" s="164"/>
      <c r="AG37" s="164"/>
      <c r="AH37" s="170"/>
    </row>
    <row r="38" spans="1:34" ht="15" customHeight="1" x14ac:dyDescent="0.3">
      <c r="A38" s="138">
        <v>341</v>
      </c>
      <c r="B38" s="163"/>
      <c r="C38" s="164"/>
      <c r="D38" s="164"/>
      <c r="E38" s="161">
        <f>COUNTIF(F38:F39,"&gt;0")</f>
        <v>1</v>
      </c>
      <c r="F38" s="161"/>
      <c r="G38" s="162" t="s">
        <v>1658</v>
      </c>
      <c r="H38" s="162" t="s">
        <v>1659</v>
      </c>
      <c r="I38" s="164"/>
      <c r="J38" s="167"/>
      <c r="K38" s="164"/>
      <c r="L38" s="164"/>
      <c r="M38" s="164"/>
      <c r="N38" s="164"/>
      <c r="O38" s="164"/>
      <c r="P38" s="156"/>
      <c r="Q38" s="143"/>
      <c r="R38" s="143"/>
      <c r="S38" s="143"/>
      <c r="T38" s="143"/>
      <c r="U38" s="143"/>
      <c r="V38" s="143"/>
      <c r="W38" s="163"/>
      <c r="X38" s="164"/>
      <c r="Y38" s="164"/>
      <c r="Z38" s="164"/>
      <c r="AA38" s="163"/>
      <c r="AB38" s="163"/>
      <c r="AC38" s="164"/>
      <c r="AD38" s="164"/>
      <c r="AE38" s="163"/>
      <c r="AF38" s="164"/>
      <c r="AG38" s="164"/>
      <c r="AH38" s="170"/>
    </row>
    <row r="39" spans="1:34" ht="15" customHeight="1" x14ac:dyDescent="0.3">
      <c r="A39" s="138">
        <v>343</v>
      </c>
      <c r="B39" s="163"/>
      <c r="C39" s="164"/>
      <c r="D39" s="164"/>
      <c r="E39" s="164"/>
      <c r="F39" s="164">
        <f>I39</f>
        <v>1</v>
      </c>
      <c r="G39" s="165" t="s">
        <v>1660</v>
      </c>
      <c r="H39" s="166" t="s">
        <v>1661</v>
      </c>
      <c r="I39" s="164">
        <v>1</v>
      </c>
      <c r="J39" s="167">
        <v>1</v>
      </c>
      <c r="K39" s="168">
        <f>COUNT(I39:I39)</f>
        <v>1</v>
      </c>
      <c r="L39" s="164"/>
      <c r="M39" s="164"/>
      <c r="N39" s="164"/>
      <c r="O39" s="164"/>
      <c r="P39" s="156"/>
      <c r="Q39" s="169" t="s">
        <v>1583</v>
      </c>
      <c r="R39" s="169" t="s">
        <v>1584</v>
      </c>
      <c r="S39" s="169" t="s">
        <v>1585</v>
      </c>
      <c r="T39" s="143"/>
      <c r="U39" s="143"/>
      <c r="V39" s="143"/>
      <c r="W39" s="163" t="s">
        <v>1662</v>
      </c>
      <c r="X39" s="164"/>
      <c r="Y39" s="164"/>
      <c r="Z39" s="164"/>
      <c r="AA39" s="163"/>
      <c r="AB39" s="163"/>
      <c r="AC39" s="164"/>
      <c r="AD39" s="164"/>
      <c r="AE39" s="163" t="s">
        <v>1663</v>
      </c>
      <c r="AF39" s="164" t="s">
        <v>1637</v>
      </c>
      <c r="AG39" s="164" t="s">
        <v>1664</v>
      </c>
      <c r="AH39" s="170"/>
    </row>
    <row r="40" spans="1:34" ht="15" customHeight="1" x14ac:dyDescent="0.3">
      <c r="A40" s="138">
        <v>402</v>
      </c>
      <c r="B40" s="163"/>
      <c r="C40" s="164"/>
      <c r="D40" s="157">
        <f>COUNTIF(E40:E42,"&gt;0")</f>
        <v>1</v>
      </c>
      <c r="E40" s="157"/>
      <c r="F40" s="157"/>
      <c r="G40" s="158" t="s">
        <v>1665</v>
      </c>
      <c r="H40" s="158" t="s">
        <v>1666</v>
      </c>
      <c r="I40" s="164"/>
      <c r="J40" s="167"/>
      <c r="K40" s="164"/>
      <c r="L40" s="164"/>
      <c r="M40" s="164"/>
      <c r="N40" s="164"/>
      <c r="O40" s="164"/>
      <c r="P40" s="156"/>
      <c r="Q40" s="143"/>
      <c r="R40" s="143"/>
      <c r="S40" s="143"/>
      <c r="T40" s="143"/>
      <c r="U40" s="143"/>
      <c r="V40" s="143"/>
      <c r="W40" s="163"/>
      <c r="X40" s="164"/>
      <c r="Y40" s="164"/>
      <c r="Z40" s="164"/>
      <c r="AA40" s="163"/>
      <c r="AB40" s="163"/>
      <c r="AC40" s="164"/>
      <c r="AD40" s="164"/>
      <c r="AE40" s="163"/>
      <c r="AF40" s="164"/>
      <c r="AG40" s="164"/>
      <c r="AH40" s="170"/>
    </row>
    <row r="41" spans="1:34" ht="15" customHeight="1" x14ac:dyDescent="0.3">
      <c r="A41" s="138">
        <v>431</v>
      </c>
      <c r="B41" s="163"/>
      <c r="C41" s="164"/>
      <c r="D41" s="164"/>
      <c r="E41" s="161">
        <f>COUNTIF(F41:F42,"&gt;0")</f>
        <v>1</v>
      </c>
      <c r="F41" s="161"/>
      <c r="G41" s="162" t="s">
        <v>1667</v>
      </c>
      <c r="H41" s="162" t="s">
        <v>1668</v>
      </c>
      <c r="I41" s="164"/>
      <c r="J41" s="167"/>
      <c r="K41" s="168"/>
      <c r="L41" s="164"/>
      <c r="M41" s="164"/>
      <c r="N41" s="164"/>
      <c r="O41" s="164"/>
      <c r="P41" s="156"/>
      <c r="Q41" s="143"/>
      <c r="R41" s="143"/>
      <c r="S41" s="143"/>
      <c r="T41" s="143"/>
      <c r="U41" s="143"/>
      <c r="V41" s="143"/>
      <c r="W41" s="163"/>
      <c r="X41" s="164"/>
      <c r="Y41" s="164"/>
      <c r="Z41" s="164"/>
      <c r="AA41" s="163"/>
      <c r="AB41" s="163"/>
      <c r="AC41" s="164"/>
      <c r="AD41" s="164"/>
      <c r="AE41" s="163"/>
      <c r="AF41" s="164"/>
      <c r="AG41" s="164"/>
      <c r="AH41" s="170"/>
    </row>
    <row r="42" spans="1:34" ht="15" customHeight="1" x14ac:dyDescent="0.3">
      <c r="A42" s="138">
        <v>437</v>
      </c>
      <c r="B42" s="163"/>
      <c r="C42" s="164"/>
      <c r="D42" s="164"/>
      <c r="E42" s="164"/>
      <c r="F42" s="164">
        <f t="shared" ref="F42" si="10">I42</f>
        <v>1</v>
      </c>
      <c r="G42" s="165" t="s">
        <v>1669</v>
      </c>
      <c r="H42" s="166" t="s">
        <v>1670</v>
      </c>
      <c r="I42" s="164">
        <v>1</v>
      </c>
      <c r="J42" s="167">
        <v>1</v>
      </c>
      <c r="K42" s="168">
        <f>COUNT(I42:I42)</f>
        <v>1</v>
      </c>
      <c r="L42" s="164"/>
      <c r="M42" s="164"/>
      <c r="N42" s="164"/>
      <c r="O42" s="164"/>
      <c r="P42" s="156"/>
      <c r="Q42" s="169" t="s">
        <v>1583</v>
      </c>
      <c r="R42" s="169" t="s">
        <v>1584</v>
      </c>
      <c r="S42" s="169" t="s">
        <v>1585</v>
      </c>
      <c r="T42" s="143"/>
      <c r="U42" s="143"/>
      <c r="V42" s="143"/>
      <c r="W42" s="163"/>
      <c r="X42" s="164"/>
      <c r="Y42" s="164"/>
      <c r="Z42" s="164"/>
      <c r="AA42" s="163"/>
      <c r="AB42" s="163"/>
      <c r="AC42" s="164"/>
      <c r="AD42" s="164" t="s">
        <v>1637</v>
      </c>
      <c r="AE42" s="163"/>
      <c r="AF42" s="164" t="s">
        <v>1637</v>
      </c>
      <c r="AG42" s="164" t="s">
        <v>1609</v>
      </c>
      <c r="AH42" s="170" t="s">
        <v>1671</v>
      </c>
    </row>
    <row r="43" spans="1:34" ht="15" customHeight="1" x14ac:dyDescent="0.3">
      <c r="A43" s="138">
        <v>444</v>
      </c>
      <c r="B43" s="163"/>
      <c r="C43" s="164"/>
      <c r="D43" s="157">
        <f>COUNTIF(E43:E45,"&gt;0")</f>
        <v>1</v>
      </c>
      <c r="E43" s="157"/>
      <c r="F43" s="157"/>
      <c r="G43" s="158" t="s">
        <v>1672</v>
      </c>
      <c r="H43" s="158" t="s">
        <v>1673</v>
      </c>
      <c r="I43" s="164"/>
      <c r="J43" s="167"/>
      <c r="K43" s="164"/>
      <c r="L43" s="164"/>
      <c r="M43" s="164"/>
      <c r="N43" s="164"/>
      <c r="O43" s="164"/>
      <c r="P43" s="156"/>
      <c r="Q43" s="143"/>
      <c r="R43" s="143"/>
      <c r="S43" s="143"/>
      <c r="T43" s="143"/>
      <c r="U43" s="143"/>
      <c r="V43" s="143"/>
      <c r="W43" s="163"/>
      <c r="X43" s="164"/>
      <c r="Y43" s="164"/>
      <c r="Z43" s="164"/>
      <c r="AA43" s="163"/>
      <c r="AB43" s="163"/>
      <c r="AC43" s="164"/>
      <c r="AD43" s="164"/>
      <c r="AE43" s="163"/>
      <c r="AF43" s="164"/>
      <c r="AG43" s="164"/>
      <c r="AH43" s="170"/>
    </row>
    <row r="44" spans="1:34" ht="15" customHeight="1" x14ac:dyDescent="0.3">
      <c r="A44" s="138">
        <v>463</v>
      </c>
      <c r="B44" s="180"/>
      <c r="C44" s="181"/>
      <c r="D44" s="181"/>
      <c r="E44" s="161">
        <f>COUNTIF(F44:F45,"&gt;0")</f>
        <v>1</v>
      </c>
      <c r="F44" s="161"/>
      <c r="G44" s="162" t="s">
        <v>1674</v>
      </c>
      <c r="H44" s="162" t="s">
        <v>1675</v>
      </c>
      <c r="I44" s="181"/>
      <c r="J44" s="182"/>
      <c r="K44" s="181"/>
      <c r="L44" s="181"/>
      <c r="M44" s="155"/>
      <c r="N44" s="181"/>
      <c r="O44" s="181"/>
      <c r="P44" s="156"/>
      <c r="Q44" s="143"/>
      <c r="R44" s="143"/>
      <c r="S44" s="143"/>
      <c r="T44" s="143"/>
      <c r="U44" s="143"/>
      <c r="V44" s="143"/>
      <c r="W44" s="180"/>
      <c r="X44" s="181"/>
      <c r="Y44" s="181"/>
      <c r="Z44" s="181"/>
      <c r="AA44" s="180"/>
      <c r="AB44" s="180"/>
      <c r="AC44" s="181"/>
      <c r="AD44" s="181"/>
      <c r="AE44" s="180"/>
      <c r="AF44" s="181"/>
      <c r="AG44" s="181"/>
      <c r="AH44" s="183"/>
    </row>
    <row r="45" spans="1:34" ht="14.25" customHeight="1" x14ac:dyDescent="0.3">
      <c r="A45" s="138">
        <v>468</v>
      </c>
      <c r="B45" s="163"/>
      <c r="C45" s="164"/>
      <c r="D45" s="164"/>
      <c r="E45" s="164"/>
      <c r="F45" s="164">
        <f t="shared" ref="F45" si="11">I45</f>
        <v>1</v>
      </c>
      <c r="G45" s="165" t="s">
        <v>1676</v>
      </c>
      <c r="H45" s="166" t="s">
        <v>1677</v>
      </c>
      <c r="I45" s="164">
        <v>1</v>
      </c>
      <c r="J45" s="167">
        <v>1</v>
      </c>
      <c r="K45" s="168">
        <f>COUNT(I45:I45)</f>
        <v>1</v>
      </c>
      <c r="L45" s="164"/>
      <c r="M45" s="164"/>
      <c r="N45" s="164"/>
      <c r="O45" s="164"/>
      <c r="P45" s="156"/>
      <c r="Q45" s="169" t="s">
        <v>1583</v>
      </c>
      <c r="R45" s="169" t="s">
        <v>1584</v>
      </c>
      <c r="S45" s="169" t="s">
        <v>1585</v>
      </c>
      <c r="T45" s="143"/>
      <c r="U45" s="143"/>
      <c r="V45" s="143"/>
      <c r="W45" s="163"/>
      <c r="X45" s="164"/>
      <c r="Y45" s="164"/>
      <c r="Z45" s="164"/>
      <c r="AA45" s="163"/>
      <c r="AB45" s="163"/>
      <c r="AC45" s="164"/>
      <c r="AD45" s="164"/>
      <c r="AE45" s="163"/>
      <c r="AF45" s="164"/>
      <c r="AG45" s="164"/>
      <c r="AH45" s="170"/>
    </row>
    <row r="46" spans="1:34" ht="23.25" customHeight="1" x14ac:dyDescent="0.3">
      <c r="A46" s="138">
        <v>488</v>
      </c>
      <c r="B46" s="184" t="s">
        <v>1678</v>
      </c>
      <c r="C46" s="184">
        <f>COUNTIF(C2:C45,"&gt;0")</f>
        <v>4</v>
      </c>
      <c r="D46" s="184">
        <f>COUNTIF(D2:D45,"&gt;0")</f>
        <v>9</v>
      </c>
      <c r="E46" s="184">
        <f>COUNTIF(E2:E45,"&gt;0")</f>
        <v>11</v>
      </c>
      <c r="F46" s="184">
        <f>COUNTIF(F2:F45,"&gt;0")</f>
        <v>16</v>
      </c>
      <c r="G46" s="185"/>
      <c r="H46" s="186"/>
      <c r="I46" s="184">
        <f t="shared" ref="I46:O46" si="12">COUNTIF(I2:I45,"&gt;0")</f>
        <v>16</v>
      </c>
      <c r="J46" s="187">
        <f t="shared" si="12"/>
        <v>16</v>
      </c>
      <c r="K46" s="184">
        <f t="shared" si="12"/>
        <v>15</v>
      </c>
      <c r="L46" s="184">
        <f t="shared" si="12"/>
        <v>1</v>
      </c>
      <c r="M46" s="184">
        <f t="shared" si="12"/>
        <v>0</v>
      </c>
      <c r="N46" s="184">
        <f t="shared" si="12"/>
        <v>0</v>
      </c>
      <c r="O46" s="184">
        <f t="shared" si="12"/>
        <v>0</v>
      </c>
      <c r="P46" s="184">
        <f>SUM(K46:O46)</f>
        <v>16</v>
      </c>
      <c r="Q46" s="143"/>
      <c r="R46" s="143"/>
      <c r="S46" s="143"/>
      <c r="T46" s="143"/>
      <c r="U46" s="143"/>
      <c r="V46" s="143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5"/>
    </row>
    <row r="47" spans="1:34" ht="20.25" customHeight="1" x14ac:dyDescent="0.3">
      <c r="A47" s="138">
        <v>489</v>
      </c>
      <c r="B47" s="188"/>
      <c r="C47" s="188"/>
      <c r="D47" s="188"/>
      <c r="E47" s="188"/>
      <c r="F47" s="188"/>
      <c r="G47" s="189"/>
      <c r="H47" s="190"/>
      <c r="I47" s="191"/>
      <c r="J47" s="192"/>
      <c r="K47" s="191" t="s">
        <v>8</v>
      </c>
      <c r="L47" s="193" t="s">
        <v>1548</v>
      </c>
      <c r="M47" s="193" t="s">
        <v>1549</v>
      </c>
      <c r="N47" s="193" t="s">
        <v>1550</v>
      </c>
      <c r="O47" s="193" t="s">
        <v>1551</v>
      </c>
      <c r="P47" s="193" t="s">
        <v>1552</v>
      </c>
      <c r="Q47" s="143"/>
      <c r="R47" s="143"/>
      <c r="S47" s="143"/>
      <c r="T47" s="143"/>
      <c r="U47" s="143"/>
      <c r="V47" s="143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5"/>
    </row>
    <row r="48" spans="1:34" ht="15" customHeight="1" x14ac:dyDescent="0.3">
      <c r="A48" s="138">
        <v>490</v>
      </c>
      <c r="B48" s="148"/>
      <c r="C48" s="148"/>
      <c r="D48" s="148"/>
      <c r="E48" s="148"/>
      <c r="F48" s="148"/>
      <c r="G48" s="149" t="s">
        <v>1679</v>
      </c>
      <c r="H48" s="149" t="s">
        <v>1680</v>
      </c>
      <c r="I48" s="153"/>
      <c r="J48" s="154"/>
      <c r="K48" s="155"/>
      <c r="L48" s="153"/>
      <c r="M48" s="153"/>
      <c r="N48" s="153"/>
      <c r="O48" s="153"/>
      <c r="P48" s="153"/>
      <c r="Q48" s="143"/>
      <c r="R48" s="143"/>
      <c r="S48" s="143"/>
      <c r="T48" s="143"/>
      <c r="U48" s="143"/>
      <c r="V48" s="143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5"/>
    </row>
    <row r="49" spans="1:34" ht="15" customHeight="1" x14ac:dyDescent="0.3">
      <c r="A49" s="138">
        <v>495</v>
      </c>
      <c r="B49" s="163"/>
      <c r="C49" s="151">
        <f>COUNTIF(D49:D52,"&gt;0")</f>
        <v>1</v>
      </c>
      <c r="D49" s="151"/>
      <c r="E49" s="151"/>
      <c r="F49" s="151"/>
      <c r="G49" s="152" t="s">
        <v>1681</v>
      </c>
      <c r="H49" s="152" t="s">
        <v>1682</v>
      </c>
      <c r="I49" s="164"/>
      <c r="J49" s="167"/>
      <c r="K49" s="164"/>
      <c r="L49" s="164"/>
      <c r="M49" s="164"/>
      <c r="N49" s="164"/>
      <c r="O49" s="164"/>
      <c r="P49" s="156"/>
      <c r="Q49" s="143"/>
      <c r="R49" s="143"/>
      <c r="S49" s="143"/>
      <c r="T49" s="143"/>
      <c r="U49" s="143"/>
      <c r="V49" s="143"/>
      <c r="W49" s="163"/>
      <c r="X49" s="164"/>
      <c r="Y49" s="164"/>
      <c r="Z49" s="164"/>
      <c r="AA49" s="163"/>
      <c r="AB49" s="163"/>
      <c r="AC49" s="164"/>
      <c r="AD49" s="164"/>
      <c r="AE49" s="163"/>
      <c r="AF49" s="164"/>
      <c r="AG49" s="164"/>
      <c r="AH49" s="170"/>
    </row>
    <row r="50" spans="1:34" ht="15" customHeight="1" x14ac:dyDescent="0.3">
      <c r="A50" s="138">
        <v>496</v>
      </c>
      <c r="B50" s="163"/>
      <c r="C50" s="164"/>
      <c r="D50" s="157">
        <f>COUNTIF(E50:E52,"&gt;0")</f>
        <v>1</v>
      </c>
      <c r="E50" s="157"/>
      <c r="F50" s="157"/>
      <c r="G50" s="158" t="s">
        <v>1683</v>
      </c>
      <c r="H50" s="158" t="s">
        <v>1684</v>
      </c>
      <c r="I50" s="164"/>
      <c r="J50" s="167"/>
      <c r="K50" s="164"/>
      <c r="L50" s="164"/>
      <c r="M50" s="164"/>
      <c r="N50" s="164"/>
      <c r="O50" s="164"/>
      <c r="P50" s="156"/>
      <c r="Q50" s="143"/>
      <c r="R50" s="143"/>
      <c r="S50" s="143"/>
      <c r="T50" s="143"/>
      <c r="U50" s="143"/>
      <c r="V50" s="143"/>
      <c r="W50" s="163"/>
      <c r="X50" s="164"/>
      <c r="Y50" s="164"/>
      <c r="Z50" s="164"/>
      <c r="AA50" s="163"/>
      <c r="AB50" s="163"/>
      <c r="AC50" s="164"/>
      <c r="AD50" s="164"/>
      <c r="AE50" s="163"/>
      <c r="AF50" s="164"/>
      <c r="AG50" s="164"/>
      <c r="AH50" s="170"/>
    </row>
    <row r="51" spans="1:34" ht="15" customHeight="1" x14ac:dyDescent="0.3">
      <c r="A51" s="138">
        <v>497</v>
      </c>
      <c r="B51" s="163"/>
      <c r="C51" s="164"/>
      <c r="D51" s="150"/>
      <c r="E51" s="161">
        <f>COUNTIF(F51:F52,"&gt;0")</f>
        <v>1</v>
      </c>
      <c r="F51" s="161"/>
      <c r="G51" s="162" t="s">
        <v>1685</v>
      </c>
      <c r="H51" s="162" t="s">
        <v>1686</v>
      </c>
      <c r="I51" s="164"/>
      <c r="J51" s="167"/>
      <c r="K51" s="164"/>
      <c r="L51" s="164"/>
      <c r="M51" s="164"/>
      <c r="N51" s="164"/>
      <c r="O51" s="164"/>
      <c r="P51" s="156"/>
      <c r="Q51" s="143"/>
      <c r="R51" s="143"/>
      <c r="S51" s="143"/>
      <c r="T51" s="143"/>
      <c r="U51" s="143"/>
      <c r="V51" s="143"/>
      <c r="W51" s="163"/>
      <c r="X51" s="164"/>
      <c r="Y51" s="164"/>
      <c r="Z51" s="164"/>
      <c r="AA51" s="163"/>
      <c r="AB51" s="163"/>
      <c r="AC51" s="164"/>
      <c r="AD51" s="164"/>
      <c r="AE51" s="163"/>
      <c r="AF51" s="164"/>
      <c r="AG51" s="164"/>
      <c r="AH51" s="170"/>
    </row>
    <row r="52" spans="1:34" ht="15" customHeight="1" x14ac:dyDescent="0.3">
      <c r="A52" s="138">
        <v>498</v>
      </c>
      <c r="B52" s="163"/>
      <c r="C52" s="164"/>
      <c r="D52" s="164"/>
      <c r="E52" s="164"/>
      <c r="F52" s="164">
        <f>I52</f>
        <v>1</v>
      </c>
      <c r="G52" s="194" t="s">
        <v>1687</v>
      </c>
      <c r="H52" s="163" t="s">
        <v>1688</v>
      </c>
      <c r="I52" s="164">
        <v>1</v>
      </c>
      <c r="J52" s="167">
        <v>1</v>
      </c>
      <c r="K52" s="168">
        <f>COUNT(I52:I52)</f>
        <v>1</v>
      </c>
      <c r="L52" s="164"/>
      <c r="M52" s="164"/>
      <c r="N52" s="164"/>
      <c r="O52" s="164"/>
      <c r="P52" s="156"/>
      <c r="Q52" s="195" t="s">
        <v>1689</v>
      </c>
      <c r="R52" s="143"/>
      <c r="S52" s="143"/>
      <c r="T52" s="143"/>
      <c r="U52" s="169" t="s">
        <v>1690</v>
      </c>
      <c r="V52" s="169" t="s">
        <v>1690</v>
      </c>
      <c r="W52" s="163"/>
      <c r="X52" s="164"/>
      <c r="Y52" s="164"/>
      <c r="Z52" s="164"/>
      <c r="AA52" s="163"/>
      <c r="AB52" s="163"/>
      <c r="AC52" s="164"/>
      <c r="AD52" s="164"/>
      <c r="AE52" s="163"/>
      <c r="AF52" s="164"/>
      <c r="AG52" s="164"/>
      <c r="AH52" s="170"/>
    </row>
    <row r="53" spans="1:34" ht="15" customHeight="1" x14ac:dyDescent="0.3">
      <c r="A53" s="138">
        <v>499</v>
      </c>
      <c r="B53" s="163"/>
      <c r="C53" s="151">
        <f>COUNTIF(D53:D56,"&gt;0")</f>
        <v>1</v>
      </c>
      <c r="D53" s="151"/>
      <c r="E53" s="151"/>
      <c r="F53" s="151"/>
      <c r="G53" s="152" t="s">
        <v>1691</v>
      </c>
      <c r="H53" s="152" t="s">
        <v>1692</v>
      </c>
      <c r="I53" s="164"/>
      <c r="J53" s="167"/>
      <c r="K53" s="164"/>
      <c r="L53" s="164"/>
      <c r="M53" s="164"/>
      <c r="N53" s="164"/>
      <c r="O53" s="164"/>
      <c r="P53" s="156"/>
      <c r="Q53" s="143"/>
      <c r="R53" s="143"/>
      <c r="S53" s="143"/>
      <c r="T53" s="143"/>
      <c r="U53" s="143"/>
      <c r="V53" s="143"/>
      <c r="W53" s="163"/>
      <c r="X53" s="164"/>
      <c r="Y53" s="164"/>
      <c r="Z53" s="164"/>
      <c r="AA53" s="163"/>
      <c r="AB53" s="163"/>
      <c r="AC53" s="164"/>
      <c r="AD53" s="164"/>
      <c r="AE53" s="163"/>
      <c r="AF53" s="164"/>
      <c r="AG53" s="164"/>
      <c r="AH53" s="170"/>
    </row>
    <row r="54" spans="1:34" ht="15" customHeight="1" x14ac:dyDescent="0.3">
      <c r="A54" s="138">
        <v>500</v>
      </c>
      <c r="B54" s="163"/>
      <c r="C54" s="164"/>
      <c r="D54" s="157">
        <f>COUNTIF(E54:E56,"&gt;0")</f>
        <v>1</v>
      </c>
      <c r="E54" s="157"/>
      <c r="F54" s="157"/>
      <c r="G54" s="158" t="s">
        <v>1693</v>
      </c>
      <c r="H54" s="158" t="s">
        <v>1694</v>
      </c>
      <c r="I54" s="164"/>
      <c r="J54" s="167"/>
      <c r="K54" s="164"/>
      <c r="L54" s="164"/>
      <c r="M54" s="164"/>
      <c r="N54" s="164"/>
      <c r="O54" s="164"/>
      <c r="P54" s="156"/>
      <c r="Q54" s="143"/>
      <c r="R54" s="143"/>
      <c r="S54" s="143"/>
      <c r="T54" s="143"/>
      <c r="U54" s="143"/>
      <c r="V54" s="143"/>
      <c r="W54" s="163"/>
      <c r="X54" s="164"/>
      <c r="Y54" s="164"/>
      <c r="Z54" s="164"/>
      <c r="AA54" s="163"/>
      <c r="AB54" s="163"/>
      <c r="AC54" s="164"/>
      <c r="AD54" s="164"/>
      <c r="AE54" s="163"/>
      <c r="AF54" s="164"/>
      <c r="AG54" s="164"/>
      <c r="AH54" s="170"/>
    </row>
    <row r="55" spans="1:34" ht="15" customHeight="1" x14ac:dyDescent="0.3">
      <c r="A55" s="138">
        <v>519</v>
      </c>
      <c r="B55" s="163"/>
      <c r="C55" s="164"/>
      <c r="D55" s="164"/>
      <c r="E55" s="161">
        <f>COUNTIF(F55:F56,"&gt;0")</f>
        <v>1</v>
      </c>
      <c r="F55" s="161"/>
      <c r="G55" s="162" t="s">
        <v>1695</v>
      </c>
      <c r="H55" s="162" t="s">
        <v>1696</v>
      </c>
      <c r="I55" s="164"/>
      <c r="J55" s="167"/>
      <c r="K55" s="168"/>
      <c r="L55" s="164"/>
      <c r="M55" s="164"/>
      <c r="N55" s="164"/>
      <c r="O55" s="164"/>
      <c r="P55" s="156"/>
      <c r="Q55" s="143"/>
      <c r="R55" s="143"/>
      <c r="S55" s="143"/>
      <c r="T55" s="143"/>
      <c r="U55" s="143"/>
      <c r="V55" s="143"/>
      <c r="W55" s="163"/>
      <c r="X55" s="164"/>
      <c r="Y55" s="164"/>
      <c r="Z55" s="164"/>
      <c r="AA55" s="163"/>
      <c r="AB55" s="163"/>
      <c r="AC55" s="164"/>
      <c r="AD55" s="164"/>
      <c r="AE55" s="163"/>
      <c r="AF55" s="164"/>
      <c r="AG55" s="164"/>
      <c r="AH55" s="170"/>
    </row>
    <row r="56" spans="1:34" ht="15" customHeight="1" x14ac:dyDescent="0.3">
      <c r="A56" s="138">
        <v>520</v>
      </c>
      <c r="B56" s="163"/>
      <c r="C56" s="164"/>
      <c r="D56" s="164"/>
      <c r="E56" s="164"/>
      <c r="F56" s="164">
        <f t="shared" ref="F56" si="13">I56</f>
        <v>1</v>
      </c>
      <c r="G56" s="194" t="s">
        <v>1697</v>
      </c>
      <c r="H56" s="163" t="s">
        <v>1698</v>
      </c>
      <c r="I56" s="164">
        <v>1</v>
      </c>
      <c r="J56" s="167">
        <v>1</v>
      </c>
      <c r="K56" s="168">
        <f>COUNT(I56:I56)</f>
        <v>1</v>
      </c>
      <c r="L56" s="164"/>
      <c r="M56" s="164"/>
      <c r="N56" s="164"/>
      <c r="O56" s="164"/>
      <c r="P56" s="156"/>
      <c r="Q56" s="195" t="s">
        <v>1689</v>
      </c>
      <c r="R56" s="143"/>
      <c r="S56" s="143"/>
      <c r="T56" s="143"/>
      <c r="U56" s="169" t="s">
        <v>1690</v>
      </c>
      <c r="V56" s="169" t="s">
        <v>1690</v>
      </c>
      <c r="W56" s="163" t="s">
        <v>1699</v>
      </c>
      <c r="X56" s="164"/>
      <c r="Y56" s="164"/>
      <c r="Z56" s="164"/>
      <c r="AA56" s="163"/>
      <c r="AB56" s="163"/>
      <c r="AC56" s="164"/>
      <c r="AD56" s="164"/>
      <c r="AE56" s="163"/>
      <c r="AF56" s="164"/>
      <c r="AG56" s="164"/>
      <c r="AH56" s="170"/>
    </row>
    <row r="57" spans="1:34" ht="15" customHeight="1" x14ac:dyDescent="0.3">
      <c r="A57" s="138">
        <v>548</v>
      </c>
      <c r="B57" s="163"/>
      <c r="C57" s="151">
        <f>COUNTIF(D57:D63,"&gt;0")</f>
        <v>1</v>
      </c>
      <c r="D57" s="151"/>
      <c r="E57" s="151"/>
      <c r="F57" s="151"/>
      <c r="G57" s="152" t="s">
        <v>1700</v>
      </c>
      <c r="H57" s="152" t="s">
        <v>1701</v>
      </c>
      <c r="I57" s="164"/>
      <c r="J57" s="167"/>
      <c r="K57" s="164"/>
      <c r="L57" s="164"/>
      <c r="M57" s="164"/>
      <c r="N57" s="164"/>
      <c r="O57" s="164"/>
      <c r="P57" s="156"/>
      <c r="Q57" s="143"/>
      <c r="R57" s="143"/>
      <c r="S57" s="143"/>
      <c r="T57" s="143"/>
      <c r="U57" s="143"/>
      <c r="V57" s="143"/>
      <c r="W57" s="163"/>
      <c r="X57" s="164"/>
      <c r="Y57" s="164"/>
      <c r="Z57" s="164"/>
      <c r="AA57" s="163"/>
      <c r="AB57" s="163"/>
      <c r="AC57" s="164"/>
      <c r="AD57" s="164"/>
      <c r="AE57" s="163"/>
      <c r="AF57" s="164"/>
      <c r="AG57" s="164"/>
      <c r="AH57" s="170"/>
    </row>
    <row r="58" spans="1:34" ht="15" customHeight="1" x14ac:dyDescent="0.3">
      <c r="A58" s="138">
        <v>549</v>
      </c>
      <c r="B58" s="163"/>
      <c r="C58" s="164"/>
      <c r="D58" s="157">
        <f>COUNTIF(E58:E63,"&gt;0")</f>
        <v>1</v>
      </c>
      <c r="E58" s="157"/>
      <c r="F58" s="157"/>
      <c r="G58" s="158" t="s">
        <v>1702</v>
      </c>
      <c r="H58" s="158" t="s">
        <v>1703</v>
      </c>
      <c r="I58" s="164"/>
      <c r="J58" s="167"/>
      <c r="K58" s="164"/>
      <c r="L58" s="164"/>
      <c r="M58" s="164"/>
      <c r="N58" s="164"/>
      <c r="O58" s="164"/>
      <c r="P58" s="156"/>
      <c r="Q58" s="143"/>
      <c r="R58" s="143"/>
      <c r="S58" s="143"/>
      <c r="T58" s="143"/>
      <c r="U58" s="143"/>
      <c r="V58" s="143"/>
      <c r="W58" s="163"/>
      <c r="X58" s="164"/>
      <c r="Y58" s="164"/>
      <c r="Z58" s="164"/>
      <c r="AA58" s="163"/>
      <c r="AB58" s="163"/>
      <c r="AC58" s="164"/>
      <c r="AD58" s="164"/>
      <c r="AE58" s="163"/>
      <c r="AF58" s="164"/>
      <c r="AG58" s="164"/>
      <c r="AH58" s="170"/>
    </row>
    <row r="59" spans="1:34" ht="15" customHeight="1" x14ac:dyDescent="0.3">
      <c r="A59" s="138">
        <v>565</v>
      </c>
      <c r="B59" s="180"/>
      <c r="C59" s="181"/>
      <c r="D59" s="181"/>
      <c r="E59" s="161">
        <f>COUNTIF(F59:F63,"&gt;0")</f>
        <v>4</v>
      </c>
      <c r="F59" s="161"/>
      <c r="G59" s="162" t="s">
        <v>1704</v>
      </c>
      <c r="H59" s="162" t="s">
        <v>1705</v>
      </c>
      <c r="I59" s="181"/>
      <c r="J59" s="182"/>
      <c r="K59" s="181"/>
      <c r="L59" s="155"/>
      <c r="M59" s="181"/>
      <c r="N59" s="181"/>
      <c r="O59" s="181"/>
      <c r="P59" s="156"/>
      <c r="Q59" s="143"/>
      <c r="R59" s="143"/>
      <c r="S59" s="143"/>
      <c r="T59" s="143"/>
      <c r="U59" s="143"/>
      <c r="V59" s="143"/>
      <c r="W59" s="180"/>
      <c r="X59" s="181"/>
      <c r="Y59" s="181"/>
      <c r="Z59" s="181"/>
      <c r="AA59" s="180"/>
      <c r="AB59" s="180"/>
      <c r="AC59" s="181"/>
      <c r="AD59" s="181"/>
      <c r="AE59" s="180"/>
      <c r="AF59" s="181"/>
      <c r="AG59" s="181"/>
      <c r="AH59" s="183"/>
    </row>
    <row r="60" spans="1:34" ht="15" customHeight="1" x14ac:dyDescent="0.3">
      <c r="A60" s="138">
        <v>568</v>
      </c>
      <c r="B60" s="163"/>
      <c r="C60" s="164"/>
      <c r="D60" s="164"/>
      <c r="E60" s="164"/>
      <c r="F60" s="164">
        <f t="shared" ref="F60:F63" si="14">I60</f>
        <v>1</v>
      </c>
      <c r="G60" s="165" t="s">
        <v>1706</v>
      </c>
      <c r="H60" s="166" t="s">
        <v>1707</v>
      </c>
      <c r="I60" s="164">
        <v>1</v>
      </c>
      <c r="J60" s="167">
        <v>1</v>
      </c>
      <c r="K60" s="168">
        <f t="shared" ref="K60:K62" si="15">COUNT(I60:I60)</f>
        <v>1</v>
      </c>
      <c r="L60" s="164"/>
      <c r="M60" s="164"/>
      <c r="N60" s="164"/>
      <c r="O60" s="164"/>
      <c r="P60" s="156"/>
      <c r="Q60" s="169" t="s">
        <v>1583</v>
      </c>
      <c r="R60" s="169" t="s">
        <v>1584</v>
      </c>
      <c r="S60" s="169" t="s">
        <v>1585</v>
      </c>
      <c r="T60" s="143"/>
      <c r="U60" s="143"/>
      <c r="V60" s="143"/>
      <c r="W60" s="163" t="s">
        <v>1708</v>
      </c>
      <c r="X60" s="164"/>
      <c r="Y60" s="164"/>
      <c r="Z60" s="164"/>
      <c r="AA60" s="163"/>
      <c r="AB60" s="163"/>
      <c r="AC60" s="164"/>
      <c r="AD60" s="164"/>
      <c r="AE60" s="163"/>
      <c r="AF60" s="164"/>
      <c r="AG60" s="164"/>
      <c r="AH60" s="170"/>
    </row>
    <row r="61" spans="1:34" ht="15" customHeight="1" x14ac:dyDescent="0.3">
      <c r="A61" s="138">
        <v>569</v>
      </c>
      <c r="B61" s="163"/>
      <c r="C61" s="164"/>
      <c r="D61" s="164"/>
      <c r="E61" s="164"/>
      <c r="F61" s="164">
        <f t="shared" si="14"/>
        <v>1</v>
      </c>
      <c r="G61" s="165" t="s">
        <v>1709</v>
      </c>
      <c r="H61" s="166" t="s">
        <v>1710</v>
      </c>
      <c r="I61" s="164">
        <v>1</v>
      </c>
      <c r="J61" s="167">
        <v>1</v>
      </c>
      <c r="K61" s="168">
        <f t="shared" si="15"/>
        <v>1</v>
      </c>
      <c r="L61" s="164"/>
      <c r="M61" s="164"/>
      <c r="N61" s="164"/>
      <c r="O61" s="164"/>
      <c r="P61" s="156"/>
      <c r="Q61" s="169" t="s">
        <v>1583</v>
      </c>
      <c r="R61" s="169" t="s">
        <v>1584</v>
      </c>
      <c r="S61" s="169" t="s">
        <v>1585</v>
      </c>
      <c r="T61" s="143"/>
      <c r="U61" s="143"/>
      <c r="V61" s="143"/>
      <c r="W61" s="163" t="s">
        <v>1711</v>
      </c>
      <c r="X61" s="164"/>
      <c r="Y61" s="164"/>
      <c r="Z61" s="164"/>
      <c r="AA61" s="163"/>
      <c r="AB61" s="163"/>
      <c r="AC61" s="164"/>
      <c r="AD61" s="164"/>
      <c r="AE61" s="163"/>
      <c r="AF61" s="164" t="s">
        <v>1637</v>
      </c>
      <c r="AG61" s="164" t="s">
        <v>1664</v>
      </c>
      <c r="AH61" s="170"/>
    </row>
    <row r="62" spans="1:34" ht="15" customHeight="1" x14ac:dyDescent="0.3">
      <c r="A62" s="138">
        <v>573</v>
      </c>
      <c r="B62" s="163"/>
      <c r="C62" s="164"/>
      <c r="D62" s="164"/>
      <c r="E62" s="164"/>
      <c r="F62" s="164">
        <f t="shared" si="14"/>
        <v>1</v>
      </c>
      <c r="G62" s="194" t="s">
        <v>1712</v>
      </c>
      <c r="H62" s="163" t="s">
        <v>1713</v>
      </c>
      <c r="I62" s="164">
        <v>1</v>
      </c>
      <c r="J62" s="167">
        <v>1</v>
      </c>
      <c r="K62" s="168">
        <f t="shared" si="15"/>
        <v>1</v>
      </c>
      <c r="L62" s="164"/>
      <c r="M62" s="164"/>
      <c r="N62" s="164"/>
      <c r="O62" s="164"/>
      <c r="P62" s="156"/>
      <c r="Q62" s="195" t="s">
        <v>1689</v>
      </c>
      <c r="R62" s="143"/>
      <c r="S62" s="143"/>
      <c r="T62" s="143"/>
      <c r="U62" s="169" t="s">
        <v>1690</v>
      </c>
      <c r="V62" s="169" t="s">
        <v>1714</v>
      </c>
      <c r="W62" s="163" t="s">
        <v>1715</v>
      </c>
      <c r="X62" s="164"/>
      <c r="Y62" s="164"/>
      <c r="Z62" s="164"/>
      <c r="AA62" s="163"/>
      <c r="AB62" s="163"/>
      <c r="AC62" s="164"/>
      <c r="AD62" s="164"/>
      <c r="AE62" s="163"/>
      <c r="AF62" s="164"/>
      <c r="AG62" s="164"/>
      <c r="AH62" s="170"/>
    </row>
    <row r="63" spans="1:34" ht="15" customHeight="1" x14ac:dyDescent="0.3">
      <c r="A63" s="138">
        <v>578</v>
      </c>
      <c r="B63" s="163"/>
      <c r="C63" s="164"/>
      <c r="D63" s="164"/>
      <c r="E63" s="164"/>
      <c r="F63" s="164">
        <f t="shared" si="14"/>
        <v>1</v>
      </c>
      <c r="G63" s="165" t="s">
        <v>1716</v>
      </c>
      <c r="H63" s="166" t="s">
        <v>1717</v>
      </c>
      <c r="I63" s="164">
        <v>1</v>
      </c>
      <c r="J63" s="167">
        <v>1</v>
      </c>
      <c r="K63" s="168">
        <f>COUNT(I63:I63)</f>
        <v>1</v>
      </c>
      <c r="L63" s="164"/>
      <c r="M63" s="164"/>
      <c r="N63" s="164"/>
      <c r="O63" s="164"/>
      <c r="P63" s="156"/>
      <c r="Q63" s="169" t="s">
        <v>1583</v>
      </c>
      <c r="R63" s="169" t="s">
        <v>1584</v>
      </c>
      <c r="S63" s="169" t="s">
        <v>1585</v>
      </c>
      <c r="T63" s="143"/>
      <c r="U63" s="143"/>
      <c r="V63" s="143"/>
      <c r="W63" s="163" t="s">
        <v>1718</v>
      </c>
      <c r="X63" s="164"/>
      <c r="Y63" s="164"/>
      <c r="Z63" s="164"/>
      <c r="AA63" s="163"/>
      <c r="AB63" s="163"/>
      <c r="AC63" s="164"/>
      <c r="AD63" s="164"/>
      <c r="AE63" s="163"/>
      <c r="AF63" s="164"/>
      <c r="AG63" s="164"/>
      <c r="AH63" s="170"/>
    </row>
    <row r="64" spans="1:34" ht="39" customHeight="1" x14ac:dyDescent="0.3">
      <c r="A64" s="138">
        <v>584</v>
      </c>
      <c r="B64" s="196" t="s">
        <v>1719</v>
      </c>
      <c r="C64" s="184">
        <f>COUNTIF(C48:C63,"&gt;0")</f>
        <v>3</v>
      </c>
      <c r="D64" s="184">
        <f>COUNTIF(D48:D63,"&gt;0")</f>
        <v>3</v>
      </c>
      <c r="E64" s="184">
        <f>COUNTIF(E48:E63,"&gt;0")</f>
        <v>3</v>
      </c>
      <c r="F64" s="184">
        <f>COUNTIF(F48:F63,"&gt;0")</f>
        <v>6</v>
      </c>
      <c r="G64" s="185"/>
      <c r="H64" s="185"/>
      <c r="I64" s="184">
        <f t="shared" ref="I64:O64" si="16">COUNTIF(I48:I63,"&gt;0")</f>
        <v>6</v>
      </c>
      <c r="J64" s="187">
        <f t="shared" si="16"/>
        <v>6</v>
      </c>
      <c r="K64" s="184">
        <f t="shared" si="16"/>
        <v>6</v>
      </c>
      <c r="L64" s="184">
        <f t="shared" si="16"/>
        <v>0</v>
      </c>
      <c r="M64" s="184">
        <f t="shared" si="16"/>
        <v>0</v>
      </c>
      <c r="N64" s="184">
        <f t="shared" si="16"/>
        <v>0</v>
      </c>
      <c r="O64" s="184">
        <f t="shared" si="16"/>
        <v>0</v>
      </c>
      <c r="P64" s="184">
        <f>SUM(K64:O64)</f>
        <v>6</v>
      </c>
      <c r="Q64" s="143"/>
      <c r="R64" s="143"/>
      <c r="S64" s="143"/>
      <c r="T64" s="143"/>
      <c r="U64" s="143"/>
      <c r="V64" s="143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5"/>
    </row>
    <row r="65" spans="1:34" ht="33" customHeight="1" x14ac:dyDescent="0.3">
      <c r="A65" s="138">
        <v>585</v>
      </c>
      <c r="B65" s="188"/>
      <c r="C65" s="188"/>
      <c r="D65" s="188"/>
      <c r="E65" s="188"/>
      <c r="F65" s="188"/>
      <c r="G65" s="189"/>
      <c r="H65" s="189"/>
      <c r="I65" s="197" t="s">
        <v>1720</v>
      </c>
      <c r="J65" s="198"/>
      <c r="K65" s="191" t="s">
        <v>8</v>
      </c>
      <c r="L65" s="193" t="s">
        <v>1548</v>
      </c>
      <c r="M65" s="193" t="s">
        <v>1549</v>
      </c>
      <c r="N65" s="193" t="s">
        <v>1550</v>
      </c>
      <c r="O65" s="193" t="s">
        <v>1551</v>
      </c>
      <c r="P65" s="193" t="s">
        <v>1552</v>
      </c>
      <c r="Q65" s="143"/>
      <c r="R65" s="143"/>
      <c r="S65" s="143"/>
      <c r="T65" s="143"/>
      <c r="U65" s="143"/>
      <c r="V65" s="143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5"/>
    </row>
    <row r="66" spans="1:34" ht="15" customHeight="1" x14ac:dyDescent="0.3">
      <c r="A66" s="138">
        <v>586</v>
      </c>
      <c r="B66" s="148">
        <f>COUNT(#REF!)</f>
        <v>0</v>
      </c>
      <c r="C66" s="148"/>
      <c r="D66" s="148"/>
      <c r="E66" s="148"/>
      <c r="F66" s="148"/>
      <c r="G66" s="149" t="s">
        <v>1721</v>
      </c>
      <c r="H66" s="149" t="s">
        <v>1722</v>
      </c>
      <c r="I66" s="153"/>
      <c r="J66" s="154"/>
      <c r="K66" s="155"/>
      <c r="L66" s="153"/>
      <c r="M66" s="153"/>
      <c r="N66" s="153"/>
      <c r="O66" s="153"/>
      <c r="P66" s="153"/>
      <c r="Q66" s="143"/>
      <c r="R66" s="143"/>
      <c r="S66" s="143"/>
      <c r="T66" s="143"/>
      <c r="U66" s="143"/>
      <c r="V66" s="143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H66" s="145"/>
    </row>
    <row r="67" spans="1:34" ht="15" customHeight="1" x14ac:dyDescent="0.3">
      <c r="A67" s="138">
        <v>587</v>
      </c>
      <c r="B67" s="150"/>
      <c r="C67" s="171"/>
      <c r="D67" s="171"/>
      <c r="E67" s="171"/>
      <c r="F67" s="171"/>
      <c r="G67" s="172" t="s">
        <v>1723</v>
      </c>
      <c r="H67" s="172" t="s">
        <v>1724</v>
      </c>
      <c r="I67" s="159"/>
      <c r="J67" s="160"/>
      <c r="K67" s="155"/>
      <c r="L67" s="159"/>
      <c r="M67" s="159"/>
      <c r="N67" s="159"/>
      <c r="O67" s="159"/>
      <c r="P67" s="159"/>
      <c r="Q67" s="143"/>
      <c r="R67" s="143"/>
      <c r="S67" s="143"/>
      <c r="T67" s="143"/>
      <c r="U67" s="143"/>
      <c r="V67" s="143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5"/>
    </row>
    <row r="68" spans="1:34" ht="15" customHeight="1" x14ac:dyDescent="0.3">
      <c r="A68" s="138">
        <v>588</v>
      </c>
      <c r="B68" s="150"/>
      <c r="C68" s="151">
        <f>COUNTIF(D68:D72,"&gt;0")</f>
        <v>1</v>
      </c>
      <c r="D68" s="151"/>
      <c r="E68" s="151"/>
      <c r="F68" s="151"/>
      <c r="G68" s="152" t="s">
        <v>1725</v>
      </c>
      <c r="H68" s="152" t="s">
        <v>1726</v>
      </c>
      <c r="I68" s="153"/>
      <c r="J68" s="154"/>
      <c r="K68" s="155"/>
      <c r="L68" s="153"/>
      <c r="M68" s="153"/>
      <c r="N68" s="153"/>
      <c r="O68" s="153"/>
      <c r="P68" s="153"/>
      <c r="Q68" s="143"/>
      <c r="R68" s="143"/>
      <c r="S68" s="143"/>
      <c r="T68" s="143"/>
      <c r="U68" s="143"/>
      <c r="V68" s="143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5"/>
    </row>
    <row r="69" spans="1:34" ht="15" customHeight="1" x14ac:dyDescent="0.3">
      <c r="A69" s="138">
        <v>598</v>
      </c>
      <c r="B69" s="150"/>
      <c r="C69" s="150"/>
      <c r="D69" s="157">
        <f>COUNTIF(E69:E72,"&gt;0")</f>
        <v>1</v>
      </c>
      <c r="E69" s="157"/>
      <c r="F69" s="157"/>
      <c r="G69" s="158" t="s">
        <v>1727</v>
      </c>
      <c r="H69" s="158" t="s">
        <v>1728</v>
      </c>
      <c r="I69" s="159"/>
      <c r="J69" s="160"/>
      <c r="K69" s="155"/>
      <c r="L69" s="159"/>
      <c r="M69" s="159"/>
      <c r="N69" s="159"/>
      <c r="O69" s="159"/>
      <c r="P69" s="199"/>
      <c r="Q69" s="143"/>
      <c r="R69" s="143"/>
      <c r="S69" s="143"/>
      <c r="T69" s="143"/>
      <c r="U69" s="143"/>
      <c r="V69" s="143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5"/>
    </row>
    <row r="70" spans="1:34" ht="15" customHeight="1" x14ac:dyDescent="0.3">
      <c r="A70" s="138">
        <v>599</v>
      </c>
      <c r="B70" s="150"/>
      <c r="C70" s="150"/>
      <c r="D70" s="150"/>
      <c r="E70" s="161">
        <f>COUNTIF(F70:F72,"&gt;0")</f>
        <v>2</v>
      </c>
      <c r="F70" s="161"/>
      <c r="G70" s="162" t="s">
        <v>1729</v>
      </c>
      <c r="H70" s="162" t="s">
        <v>1730</v>
      </c>
      <c r="I70" s="153"/>
      <c r="J70" s="154"/>
      <c r="K70" s="155"/>
      <c r="L70" s="153"/>
      <c r="M70" s="153"/>
      <c r="N70" s="153"/>
      <c r="O70" s="153"/>
      <c r="P70" s="199"/>
      <c r="Q70" s="143"/>
      <c r="R70" s="143"/>
      <c r="S70" s="143"/>
      <c r="T70" s="143"/>
      <c r="U70" s="143"/>
      <c r="V70" s="143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5"/>
    </row>
    <row r="71" spans="1:34" ht="15" customHeight="1" x14ac:dyDescent="0.3">
      <c r="A71" s="138">
        <v>600</v>
      </c>
      <c r="B71" s="163"/>
      <c r="C71" s="164"/>
      <c r="D71" s="164"/>
      <c r="E71" s="164"/>
      <c r="F71" s="164">
        <f>I71</f>
        <v>1</v>
      </c>
      <c r="G71" s="165" t="s">
        <v>1731</v>
      </c>
      <c r="H71" s="166" t="s">
        <v>1732</v>
      </c>
      <c r="I71" s="164">
        <v>1</v>
      </c>
      <c r="J71" s="167">
        <v>1</v>
      </c>
      <c r="K71" s="168">
        <f>COUNT(I71:I71)</f>
        <v>1</v>
      </c>
      <c r="L71" s="164"/>
      <c r="M71" s="164"/>
      <c r="N71" s="164"/>
      <c r="O71" s="164"/>
      <c r="P71" s="199"/>
      <c r="Q71" s="169" t="s">
        <v>1583</v>
      </c>
      <c r="R71" s="169" t="s">
        <v>1584</v>
      </c>
      <c r="S71" s="169" t="s">
        <v>1585</v>
      </c>
      <c r="T71" s="143"/>
      <c r="U71" s="143"/>
      <c r="V71" s="143"/>
      <c r="W71" s="163" t="s">
        <v>1733</v>
      </c>
      <c r="X71" s="164"/>
      <c r="Y71" s="164"/>
      <c r="Z71" s="164"/>
      <c r="AA71" s="163"/>
      <c r="AB71" s="163"/>
      <c r="AC71" s="164"/>
      <c r="AD71" s="164"/>
      <c r="AE71" s="163"/>
      <c r="AF71" s="164"/>
      <c r="AG71" s="164"/>
      <c r="AH71" s="170"/>
    </row>
    <row r="72" spans="1:34" ht="15" customHeight="1" x14ac:dyDescent="0.3">
      <c r="A72" s="138">
        <v>604</v>
      </c>
      <c r="B72" s="163"/>
      <c r="C72" s="164"/>
      <c r="D72" s="164"/>
      <c r="E72" s="164"/>
      <c r="F72" s="164">
        <f>I72</f>
        <v>1</v>
      </c>
      <c r="G72" s="165" t="s">
        <v>1734</v>
      </c>
      <c r="H72" s="166" t="s">
        <v>1735</v>
      </c>
      <c r="I72" s="164">
        <v>1</v>
      </c>
      <c r="J72" s="167">
        <v>1</v>
      </c>
      <c r="K72" s="168">
        <f>COUNT(I72:I72)</f>
        <v>1</v>
      </c>
      <c r="L72" s="164"/>
      <c r="M72" s="164"/>
      <c r="N72" s="164"/>
      <c r="O72" s="164"/>
      <c r="P72" s="199"/>
      <c r="Q72" s="169" t="s">
        <v>1583</v>
      </c>
      <c r="R72" s="169" t="s">
        <v>1584</v>
      </c>
      <c r="S72" s="169" t="s">
        <v>1585</v>
      </c>
      <c r="T72" s="143"/>
      <c r="U72" s="143"/>
      <c r="V72" s="143"/>
      <c r="W72" s="163" t="s">
        <v>1733</v>
      </c>
      <c r="X72" s="164"/>
      <c r="Y72" s="164"/>
      <c r="Z72" s="164"/>
      <c r="AA72" s="163"/>
      <c r="AB72" s="163"/>
      <c r="AC72" s="164"/>
      <c r="AD72" s="164"/>
      <c r="AE72" s="163"/>
      <c r="AF72" s="164"/>
      <c r="AG72" s="164"/>
      <c r="AH72" s="170"/>
    </row>
    <row r="73" spans="1:34" ht="15" customHeight="1" x14ac:dyDescent="0.3">
      <c r="A73" s="138">
        <v>605</v>
      </c>
      <c r="B73" s="150"/>
      <c r="C73" s="151">
        <f>COUNTIF(D73:D79,"&gt;0")</f>
        <v>2</v>
      </c>
      <c r="D73" s="151"/>
      <c r="E73" s="151"/>
      <c r="F73" s="151"/>
      <c r="G73" s="152" t="s">
        <v>1736</v>
      </c>
      <c r="H73" s="152" t="s">
        <v>1737</v>
      </c>
      <c r="I73" s="153"/>
      <c r="J73" s="154"/>
      <c r="K73" s="155"/>
      <c r="L73" s="153"/>
      <c r="M73" s="153"/>
      <c r="N73" s="153"/>
      <c r="O73" s="153"/>
      <c r="P73" s="199"/>
      <c r="Q73" s="143"/>
      <c r="R73" s="143"/>
      <c r="S73" s="143"/>
      <c r="T73" s="143"/>
      <c r="U73" s="143"/>
      <c r="V73" s="143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5"/>
    </row>
    <row r="74" spans="1:34" ht="15" customHeight="1" x14ac:dyDescent="0.3">
      <c r="A74" s="138">
        <v>610</v>
      </c>
      <c r="B74" s="150"/>
      <c r="C74" s="150"/>
      <c r="D74" s="157">
        <f>COUNTIF(E74:E76,"&gt;0")</f>
        <v>1</v>
      </c>
      <c r="E74" s="157"/>
      <c r="F74" s="157"/>
      <c r="G74" s="158" t="s">
        <v>1738</v>
      </c>
      <c r="H74" s="158" t="s">
        <v>1739</v>
      </c>
      <c r="I74" s="159"/>
      <c r="J74" s="160"/>
      <c r="K74" s="155"/>
      <c r="L74" s="159"/>
      <c r="M74" s="159"/>
      <c r="N74" s="159"/>
      <c r="O74" s="159"/>
      <c r="P74" s="199"/>
      <c r="Q74" s="143"/>
      <c r="R74" s="143"/>
      <c r="S74" s="143"/>
      <c r="T74" s="143"/>
      <c r="U74" s="143"/>
      <c r="V74" s="143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5"/>
    </row>
    <row r="75" spans="1:34" ht="15" customHeight="1" x14ac:dyDescent="0.3">
      <c r="A75" s="138">
        <v>611</v>
      </c>
      <c r="B75" s="150"/>
      <c r="C75" s="150"/>
      <c r="D75" s="150"/>
      <c r="E75" s="161">
        <f>COUNTIF(F75:F76,"&gt;0")</f>
        <v>1</v>
      </c>
      <c r="F75" s="161"/>
      <c r="G75" s="162" t="s">
        <v>1740</v>
      </c>
      <c r="H75" s="162" t="s">
        <v>1741</v>
      </c>
      <c r="I75" s="153"/>
      <c r="J75" s="154"/>
      <c r="K75" s="155"/>
      <c r="L75" s="153"/>
      <c r="M75" s="153"/>
      <c r="N75" s="153"/>
      <c r="O75" s="153"/>
      <c r="P75" s="199"/>
      <c r="Q75" s="143"/>
      <c r="R75" s="143"/>
      <c r="S75" s="143"/>
      <c r="T75" s="143"/>
      <c r="U75" s="143"/>
      <c r="V75" s="143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5"/>
    </row>
    <row r="76" spans="1:34" ht="15" customHeight="1" x14ac:dyDescent="0.3">
      <c r="A76" s="138">
        <v>613</v>
      </c>
      <c r="B76" s="163"/>
      <c r="C76" s="164"/>
      <c r="D76" s="164"/>
      <c r="E76" s="164"/>
      <c r="F76" s="164">
        <f t="shared" ref="F76" si="17">I76</f>
        <v>1</v>
      </c>
      <c r="G76" s="165" t="s">
        <v>1742</v>
      </c>
      <c r="H76" s="166" t="s">
        <v>1743</v>
      </c>
      <c r="I76" s="164">
        <v>1</v>
      </c>
      <c r="J76" s="167">
        <v>1</v>
      </c>
      <c r="K76" s="168">
        <f t="shared" ref="K76" si="18">COUNT(I76:I76)</f>
        <v>1</v>
      </c>
      <c r="L76" s="164"/>
      <c r="M76" s="164"/>
      <c r="N76" s="164"/>
      <c r="O76" s="164"/>
      <c r="P76" s="199"/>
      <c r="Q76" s="169" t="s">
        <v>1583</v>
      </c>
      <c r="R76" s="169" t="s">
        <v>1584</v>
      </c>
      <c r="S76" s="169" t="s">
        <v>1585</v>
      </c>
      <c r="T76" s="169" t="s">
        <v>1584</v>
      </c>
      <c r="U76" s="143"/>
      <c r="V76" s="143"/>
      <c r="W76" s="163"/>
      <c r="X76" s="164"/>
      <c r="Y76" s="164"/>
      <c r="Z76" s="164"/>
      <c r="AA76" s="163"/>
      <c r="AB76" s="163"/>
      <c r="AC76" s="164"/>
      <c r="AD76" s="164"/>
      <c r="AE76" s="163"/>
      <c r="AF76" s="164"/>
      <c r="AG76" s="164"/>
      <c r="AH76" s="170"/>
    </row>
    <row r="77" spans="1:34" ht="15" customHeight="1" x14ac:dyDescent="0.3">
      <c r="A77" s="138">
        <v>657</v>
      </c>
      <c r="B77" s="150"/>
      <c r="C77" s="150"/>
      <c r="D77" s="157">
        <f>COUNTIF(E77:E79,"&gt;0")</f>
        <v>1</v>
      </c>
      <c r="E77" s="157"/>
      <c r="F77" s="157"/>
      <c r="G77" s="158" t="s">
        <v>1744</v>
      </c>
      <c r="H77" s="158" t="s">
        <v>1745</v>
      </c>
      <c r="I77" s="159"/>
      <c r="J77" s="160"/>
      <c r="K77" s="155"/>
      <c r="L77" s="159"/>
      <c r="M77" s="159"/>
      <c r="N77" s="159"/>
      <c r="O77" s="159"/>
      <c r="P77" s="199"/>
      <c r="Q77" s="143"/>
      <c r="R77" s="143"/>
      <c r="S77" s="143"/>
      <c r="T77" s="143"/>
      <c r="U77" s="143"/>
      <c r="V77" s="143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5"/>
    </row>
    <row r="78" spans="1:34" ht="15" customHeight="1" x14ac:dyDescent="0.3">
      <c r="A78" s="138">
        <v>663</v>
      </c>
      <c r="B78" s="150"/>
      <c r="C78" s="150"/>
      <c r="D78" s="150"/>
      <c r="E78" s="161">
        <f>COUNTIF(F78:F79,"&gt;0")</f>
        <v>1</v>
      </c>
      <c r="F78" s="161"/>
      <c r="G78" s="162" t="s">
        <v>1746</v>
      </c>
      <c r="H78" s="162" t="s">
        <v>1747</v>
      </c>
      <c r="I78" s="159"/>
      <c r="J78" s="160"/>
      <c r="K78" s="155"/>
      <c r="L78" s="159"/>
      <c r="M78" s="159"/>
      <c r="N78" s="159"/>
      <c r="O78" s="159"/>
      <c r="P78" s="199"/>
      <c r="Q78" s="143"/>
      <c r="R78" s="143"/>
      <c r="S78" s="143"/>
      <c r="T78" s="143"/>
      <c r="U78" s="143"/>
      <c r="V78" s="143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5"/>
    </row>
    <row r="79" spans="1:34" ht="15" customHeight="1" x14ac:dyDescent="0.3">
      <c r="A79" s="138">
        <v>666</v>
      </c>
      <c r="B79" s="163"/>
      <c r="C79" s="164"/>
      <c r="D79" s="164"/>
      <c r="E79" s="164"/>
      <c r="F79" s="164">
        <f>I79</f>
        <v>1</v>
      </c>
      <c r="G79" s="165" t="s">
        <v>1748</v>
      </c>
      <c r="H79" s="166" t="s">
        <v>1749</v>
      </c>
      <c r="I79" s="164">
        <v>1</v>
      </c>
      <c r="J79" s="167">
        <v>1</v>
      </c>
      <c r="K79" s="168">
        <f>COUNT(I79:I79)</f>
        <v>1</v>
      </c>
      <c r="L79" s="164"/>
      <c r="M79" s="164"/>
      <c r="N79" s="164"/>
      <c r="O79" s="164"/>
      <c r="P79" s="199"/>
      <c r="Q79" s="169" t="s">
        <v>1583</v>
      </c>
      <c r="R79" s="169" t="s">
        <v>1584</v>
      </c>
      <c r="S79" s="169" t="s">
        <v>1585</v>
      </c>
      <c r="T79" s="143"/>
      <c r="U79" s="143"/>
      <c r="V79" s="143"/>
      <c r="W79" s="163"/>
      <c r="X79" s="164"/>
      <c r="Y79" s="164"/>
      <c r="Z79" s="164"/>
      <c r="AA79" s="163"/>
      <c r="AB79" s="163"/>
      <c r="AC79" s="164"/>
      <c r="AD79" s="164"/>
      <c r="AE79" s="163"/>
      <c r="AF79" s="164"/>
      <c r="AG79" s="164"/>
      <c r="AH79" s="170"/>
    </row>
    <row r="80" spans="1:34" ht="15" customHeight="1" x14ac:dyDescent="0.3">
      <c r="A80" s="138">
        <v>686</v>
      </c>
      <c r="B80" s="150"/>
      <c r="C80" s="151">
        <f>COUNTIF(D80:D174,"&gt;0")</f>
        <v>1</v>
      </c>
      <c r="D80" s="151"/>
      <c r="E80" s="151"/>
      <c r="F80" s="151"/>
      <c r="G80" s="152" t="s">
        <v>1750</v>
      </c>
      <c r="H80" s="152" t="s">
        <v>1751</v>
      </c>
      <c r="I80" s="153"/>
      <c r="J80" s="154"/>
      <c r="K80" s="155"/>
      <c r="L80" s="153"/>
      <c r="M80" s="153"/>
      <c r="N80" s="153"/>
      <c r="O80" s="153"/>
      <c r="P80" s="199"/>
      <c r="Q80" s="143"/>
      <c r="R80" s="143"/>
      <c r="S80" s="143"/>
      <c r="T80" s="143"/>
      <c r="U80" s="143"/>
      <c r="V80" s="143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5"/>
    </row>
    <row r="81" spans="1:34" ht="15" customHeight="1" x14ac:dyDescent="0.3">
      <c r="A81" s="138">
        <v>687</v>
      </c>
      <c r="B81" s="150"/>
      <c r="C81" s="150"/>
      <c r="D81" s="157">
        <f>COUNTIF(E81:E174,"&gt;0")</f>
        <v>37</v>
      </c>
      <c r="E81" s="157"/>
      <c r="F81" s="157"/>
      <c r="G81" s="158" t="s">
        <v>1752</v>
      </c>
      <c r="H81" s="158" t="s">
        <v>1753</v>
      </c>
      <c r="I81" s="159"/>
      <c r="J81" s="160"/>
      <c r="K81" s="155"/>
      <c r="L81" s="159"/>
      <c r="M81" s="159"/>
      <c r="N81" s="159"/>
      <c r="O81" s="159"/>
      <c r="P81" s="199"/>
      <c r="Q81" s="143"/>
      <c r="R81" s="143"/>
      <c r="S81" s="143"/>
      <c r="T81" s="143"/>
      <c r="U81" s="143"/>
      <c r="V81" s="143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5"/>
    </row>
    <row r="82" spans="1:34" ht="15" customHeight="1" x14ac:dyDescent="0.3">
      <c r="A82" s="138">
        <v>711</v>
      </c>
      <c r="B82" s="163"/>
      <c r="C82" s="164"/>
      <c r="D82" s="164"/>
      <c r="E82" s="161">
        <f>COUNTIF(F82:F83,"&gt;0")</f>
        <v>1</v>
      </c>
      <c r="F82" s="161"/>
      <c r="G82" s="162" t="s">
        <v>1754</v>
      </c>
      <c r="H82" s="162" t="s">
        <v>1755</v>
      </c>
      <c r="I82" s="164"/>
      <c r="J82" s="167"/>
      <c r="K82" s="168"/>
      <c r="L82" s="164"/>
      <c r="M82" s="164"/>
      <c r="N82" s="164"/>
      <c r="O82" s="164"/>
      <c r="P82" s="199"/>
      <c r="Q82" s="143"/>
      <c r="R82" s="143"/>
      <c r="S82" s="143"/>
      <c r="T82" s="143"/>
      <c r="U82" s="143"/>
      <c r="V82" s="143"/>
      <c r="W82" s="163"/>
      <c r="X82" s="164"/>
      <c r="Y82" s="164"/>
      <c r="Z82" s="164"/>
      <c r="AA82" s="163"/>
      <c r="AB82" s="163"/>
      <c r="AC82" s="164"/>
      <c r="AD82" s="164"/>
      <c r="AE82" s="163"/>
      <c r="AF82" s="164"/>
      <c r="AG82" s="164"/>
      <c r="AH82" s="170"/>
    </row>
    <row r="83" spans="1:34" ht="15" customHeight="1" x14ac:dyDescent="0.3">
      <c r="A83" s="138">
        <v>712</v>
      </c>
      <c r="B83" s="163"/>
      <c r="C83" s="164"/>
      <c r="D83" s="164"/>
      <c r="E83" s="164"/>
      <c r="F83" s="164">
        <f>I83</f>
        <v>1</v>
      </c>
      <c r="G83" s="165" t="s">
        <v>1756</v>
      </c>
      <c r="H83" s="166" t="s">
        <v>1757</v>
      </c>
      <c r="I83" s="164">
        <v>1</v>
      </c>
      <c r="J83" s="167">
        <v>1</v>
      </c>
      <c r="K83" s="168">
        <f>COUNT(I83:I83)</f>
        <v>1</v>
      </c>
      <c r="L83" s="164"/>
      <c r="M83" s="164"/>
      <c r="N83" s="164"/>
      <c r="O83" s="164"/>
      <c r="P83" s="199"/>
      <c r="Q83" s="169" t="s">
        <v>1583</v>
      </c>
      <c r="R83" s="169" t="s">
        <v>1584</v>
      </c>
      <c r="S83" s="169" t="s">
        <v>1585</v>
      </c>
      <c r="T83" s="143"/>
      <c r="U83" s="143"/>
      <c r="V83" s="143"/>
      <c r="W83" s="163" t="s">
        <v>1758</v>
      </c>
      <c r="X83" s="164"/>
      <c r="Y83" s="164"/>
      <c r="Z83" s="164"/>
      <c r="AA83" s="163"/>
      <c r="AB83" s="163"/>
      <c r="AC83" s="164"/>
      <c r="AD83" s="164"/>
      <c r="AE83" s="163"/>
      <c r="AF83" s="164"/>
      <c r="AG83" s="164"/>
      <c r="AH83" s="170"/>
    </row>
    <row r="84" spans="1:34" ht="15" customHeight="1" x14ac:dyDescent="0.3">
      <c r="A84" s="138">
        <v>717</v>
      </c>
      <c r="B84" s="163"/>
      <c r="C84" s="164"/>
      <c r="D84" s="164"/>
      <c r="E84" s="161">
        <f>COUNTIF(F84:F85,"&gt;0")</f>
        <v>1</v>
      </c>
      <c r="F84" s="161"/>
      <c r="G84" s="162" t="s">
        <v>1759</v>
      </c>
      <c r="H84" s="162" t="s">
        <v>1760</v>
      </c>
      <c r="I84" s="164"/>
      <c r="J84" s="167"/>
      <c r="K84" s="168"/>
      <c r="L84" s="164"/>
      <c r="M84" s="164"/>
      <c r="N84" s="164"/>
      <c r="O84" s="164"/>
      <c r="P84" s="199"/>
      <c r="Q84" s="143"/>
      <c r="R84" s="143"/>
      <c r="S84" s="143"/>
      <c r="T84" s="143"/>
      <c r="U84" s="143"/>
      <c r="V84" s="143"/>
      <c r="W84" s="163"/>
      <c r="X84" s="164"/>
      <c r="Y84" s="164"/>
      <c r="Z84" s="164"/>
      <c r="AA84" s="163"/>
      <c r="AB84" s="163"/>
      <c r="AC84" s="164"/>
      <c r="AD84" s="164"/>
      <c r="AE84" s="163"/>
      <c r="AF84" s="164"/>
      <c r="AG84" s="164"/>
      <c r="AH84" s="170"/>
    </row>
    <row r="85" spans="1:34" ht="15" customHeight="1" x14ac:dyDescent="0.3">
      <c r="A85" s="138">
        <v>718</v>
      </c>
      <c r="B85" s="163"/>
      <c r="C85" s="164"/>
      <c r="D85" s="164"/>
      <c r="E85" s="164"/>
      <c r="F85" s="164">
        <f t="shared" ref="F85:F91" si="19">I85</f>
        <v>1</v>
      </c>
      <c r="G85" s="165" t="s">
        <v>1761</v>
      </c>
      <c r="H85" s="166" t="s">
        <v>1762</v>
      </c>
      <c r="I85" s="164">
        <v>1</v>
      </c>
      <c r="J85" s="167">
        <v>1</v>
      </c>
      <c r="K85" s="168">
        <f>COUNT(I85:I85)</f>
        <v>1</v>
      </c>
      <c r="L85" s="164"/>
      <c r="M85" s="164"/>
      <c r="N85" s="164"/>
      <c r="O85" s="164"/>
      <c r="P85" s="199"/>
      <c r="Q85" s="169" t="s">
        <v>1763</v>
      </c>
      <c r="R85" s="169" t="s">
        <v>1584</v>
      </c>
      <c r="S85" s="169" t="s">
        <v>1584</v>
      </c>
      <c r="T85" s="169" t="s">
        <v>1764</v>
      </c>
      <c r="U85" s="143"/>
      <c r="V85" s="143"/>
      <c r="W85" s="163"/>
      <c r="X85" s="164"/>
      <c r="Y85" s="164"/>
      <c r="Z85" s="164"/>
      <c r="AA85" s="163"/>
      <c r="AB85" s="163" t="s">
        <v>1765</v>
      </c>
      <c r="AC85" s="164"/>
      <c r="AD85" s="164"/>
      <c r="AE85" s="163"/>
      <c r="AF85" s="164"/>
      <c r="AG85" s="164"/>
      <c r="AH85" s="170"/>
    </row>
    <row r="86" spans="1:34" ht="15" customHeight="1" x14ac:dyDescent="0.3">
      <c r="A86" s="138">
        <v>729</v>
      </c>
      <c r="B86" s="163"/>
      <c r="C86" s="164"/>
      <c r="D86" s="164"/>
      <c r="E86" s="161">
        <f>COUNTIF(F86:F87,"&gt;0")</f>
        <v>1</v>
      </c>
      <c r="F86" s="161"/>
      <c r="G86" s="162" t="s">
        <v>1766</v>
      </c>
      <c r="H86" s="162" t="s">
        <v>1767</v>
      </c>
      <c r="I86" s="164"/>
      <c r="J86" s="167"/>
      <c r="K86" s="168"/>
      <c r="L86" s="164"/>
      <c r="M86" s="164"/>
      <c r="N86" s="164"/>
      <c r="O86" s="164"/>
      <c r="P86" s="199"/>
      <c r="Q86" s="143"/>
      <c r="R86" s="143"/>
      <c r="S86" s="143"/>
      <c r="T86" s="143"/>
      <c r="U86" s="143"/>
      <c r="V86" s="143"/>
      <c r="W86" s="163"/>
      <c r="X86" s="164"/>
      <c r="Y86" s="164"/>
      <c r="Z86" s="164"/>
      <c r="AA86" s="163"/>
      <c r="AB86" s="163"/>
      <c r="AC86" s="164"/>
      <c r="AD86" s="164"/>
      <c r="AE86" s="163"/>
      <c r="AF86" s="164"/>
      <c r="AG86" s="164"/>
      <c r="AH86" s="170"/>
    </row>
    <row r="87" spans="1:34" ht="15" customHeight="1" x14ac:dyDescent="0.3">
      <c r="A87" s="138">
        <v>733</v>
      </c>
      <c r="B87" s="163"/>
      <c r="C87" s="164"/>
      <c r="D87" s="164"/>
      <c r="E87" s="164"/>
      <c r="F87" s="164">
        <f>I87</f>
        <v>1</v>
      </c>
      <c r="G87" s="178" t="s">
        <v>1768</v>
      </c>
      <c r="H87" s="179" t="s">
        <v>1769</v>
      </c>
      <c r="I87" s="164">
        <v>1</v>
      </c>
      <c r="J87" s="167">
        <v>1</v>
      </c>
      <c r="K87" s="144"/>
      <c r="L87" s="168">
        <f>COUNT(I87:I87)</f>
        <v>1</v>
      </c>
      <c r="M87" s="164"/>
      <c r="N87" s="164"/>
      <c r="O87" s="164"/>
      <c r="P87" s="199"/>
      <c r="Q87" s="169" t="s">
        <v>1583</v>
      </c>
      <c r="R87" s="169" t="s">
        <v>1584</v>
      </c>
      <c r="S87" s="169" t="s">
        <v>1585</v>
      </c>
      <c r="T87" s="143"/>
      <c r="U87" s="143"/>
      <c r="V87" s="143"/>
      <c r="W87" s="163" t="s">
        <v>1770</v>
      </c>
      <c r="X87" s="164"/>
      <c r="Y87" s="164"/>
      <c r="Z87" s="164"/>
      <c r="AA87" s="163"/>
      <c r="AB87" s="163"/>
      <c r="AC87" s="164"/>
      <c r="AD87" s="164"/>
      <c r="AE87" s="163"/>
      <c r="AF87" s="164"/>
      <c r="AG87" s="164"/>
      <c r="AH87" s="170"/>
    </row>
    <row r="88" spans="1:34" ht="15" customHeight="1" x14ac:dyDescent="0.3">
      <c r="A88" s="138">
        <v>737</v>
      </c>
      <c r="B88" s="180"/>
      <c r="C88" s="181"/>
      <c r="D88" s="181"/>
      <c r="E88" s="161">
        <f>COUNTIF(F88:F89,"&gt;0")</f>
        <v>1</v>
      </c>
      <c r="F88" s="161"/>
      <c r="G88" s="162" t="s">
        <v>1771</v>
      </c>
      <c r="H88" s="162" t="s">
        <v>1772</v>
      </c>
      <c r="I88" s="181"/>
      <c r="J88" s="182"/>
      <c r="K88" s="181"/>
      <c r="L88" s="155"/>
      <c r="M88" s="181"/>
      <c r="N88" s="181"/>
      <c r="O88" s="181"/>
      <c r="P88" s="199"/>
      <c r="Q88" s="143"/>
      <c r="R88" s="143"/>
      <c r="S88" s="143"/>
      <c r="T88" s="143"/>
      <c r="U88" s="143"/>
      <c r="V88" s="143"/>
      <c r="W88" s="180"/>
      <c r="X88" s="181"/>
      <c r="Y88" s="181"/>
      <c r="Z88" s="181"/>
      <c r="AA88" s="180"/>
      <c r="AB88" s="180"/>
      <c r="AC88" s="181"/>
      <c r="AD88" s="181"/>
      <c r="AE88" s="180"/>
      <c r="AF88" s="181"/>
      <c r="AG88" s="181"/>
      <c r="AH88" s="183"/>
    </row>
    <row r="89" spans="1:34" ht="15" customHeight="1" x14ac:dyDescent="0.3">
      <c r="A89" s="138">
        <v>738</v>
      </c>
      <c r="B89" s="163"/>
      <c r="C89" s="164"/>
      <c r="D89" s="164"/>
      <c r="E89" s="164"/>
      <c r="F89" s="164">
        <f t="shared" si="19"/>
        <v>1</v>
      </c>
      <c r="G89" s="165" t="s">
        <v>1773</v>
      </c>
      <c r="H89" s="166" t="s">
        <v>1774</v>
      </c>
      <c r="I89" s="164">
        <v>1</v>
      </c>
      <c r="J89" s="167">
        <v>1</v>
      </c>
      <c r="K89" s="168">
        <f>COUNT(I89:I89)</f>
        <v>1</v>
      </c>
      <c r="L89" s="164"/>
      <c r="M89" s="164"/>
      <c r="N89" s="164"/>
      <c r="O89" s="164"/>
      <c r="P89" s="199"/>
      <c r="Q89" s="169" t="s">
        <v>1763</v>
      </c>
      <c r="R89" s="169" t="s">
        <v>1584</v>
      </c>
      <c r="S89" s="169" t="s">
        <v>1584</v>
      </c>
      <c r="T89" s="169" t="s">
        <v>1764</v>
      </c>
      <c r="U89" s="143"/>
      <c r="V89" s="143"/>
      <c r="W89" s="163" t="s">
        <v>1775</v>
      </c>
      <c r="X89" s="164"/>
      <c r="Y89" s="164"/>
      <c r="Z89" s="164"/>
      <c r="AA89" s="163"/>
      <c r="AB89" s="163" t="s">
        <v>1765</v>
      </c>
      <c r="AC89" s="164"/>
      <c r="AD89" s="164"/>
      <c r="AE89" s="163"/>
      <c r="AF89" s="164"/>
      <c r="AG89" s="164"/>
      <c r="AH89" s="170"/>
    </row>
    <row r="90" spans="1:34" ht="15" customHeight="1" x14ac:dyDescent="0.3">
      <c r="A90" s="138">
        <v>740</v>
      </c>
      <c r="B90" s="163"/>
      <c r="C90" s="164"/>
      <c r="D90" s="164"/>
      <c r="E90" s="161">
        <f>COUNTIF(F90:F91,"&gt;0")</f>
        <v>1</v>
      </c>
      <c r="F90" s="161"/>
      <c r="G90" s="162" t="s">
        <v>1776</v>
      </c>
      <c r="H90" s="162" t="s">
        <v>1777</v>
      </c>
      <c r="I90" s="164"/>
      <c r="J90" s="167"/>
      <c r="K90" s="168"/>
      <c r="L90" s="164"/>
      <c r="M90" s="164"/>
      <c r="N90" s="164"/>
      <c r="O90" s="164"/>
      <c r="P90" s="199"/>
      <c r="Q90" s="143"/>
      <c r="R90" s="143"/>
      <c r="S90" s="143"/>
      <c r="T90" s="143"/>
      <c r="U90" s="143"/>
      <c r="V90" s="143"/>
      <c r="W90" s="163"/>
      <c r="X90" s="164"/>
      <c r="Y90" s="164"/>
      <c r="Z90" s="164"/>
      <c r="AA90" s="163"/>
      <c r="AB90" s="163"/>
      <c r="AC90" s="164"/>
      <c r="AD90" s="164"/>
      <c r="AE90" s="163"/>
      <c r="AF90" s="164"/>
      <c r="AG90" s="164"/>
      <c r="AH90" s="170"/>
    </row>
    <row r="91" spans="1:34" ht="15" customHeight="1" x14ac:dyDescent="0.3">
      <c r="A91" s="138">
        <v>741</v>
      </c>
      <c r="B91" s="163"/>
      <c r="C91" s="164"/>
      <c r="D91" s="164"/>
      <c r="E91" s="164"/>
      <c r="F91" s="164">
        <f t="shared" si="19"/>
        <v>1</v>
      </c>
      <c r="G91" s="165" t="s">
        <v>1778</v>
      </c>
      <c r="H91" s="166" t="s">
        <v>1779</v>
      </c>
      <c r="I91" s="164">
        <v>1</v>
      </c>
      <c r="J91" s="167">
        <v>1</v>
      </c>
      <c r="K91" s="168">
        <f>COUNT(I91:I91)</f>
        <v>1</v>
      </c>
      <c r="L91" s="164"/>
      <c r="M91" s="164"/>
      <c r="N91" s="164"/>
      <c r="O91" s="164"/>
      <c r="P91" s="199"/>
      <c r="Q91" s="169" t="s">
        <v>1583</v>
      </c>
      <c r="R91" s="169" t="s">
        <v>1584</v>
      </c>
      <c r="S91" s="169" t="s">
        <v>1585</v>
      </c>
      <c r="T91" s="143"/>
      <c r="U91" s="143"/>
      <c r="V91" s="143"/>
      <c r="W91" s="163" t="s">
        <v>1780</v>
      </c>
      <c r="X91" s="164"/>
      <c r="Y91" s="164"/>
      <c r="Z91" s="164"/>
      <c r="AA91" s="163"/>
      <c r="AB91" s="163"/>
      <c r="AC91" s="164"/>
      <c r="AD91" s="164"/>
      <c r="AE91" s="163"/>
      <c r="AF91" s="164"/>
      <c r="AG91" s="164"/>
      <c r="AH91" s="170"/>
    </row>
    <row r="92" spans="1:34" ht="15" customHeight="1" x14ac:dyDescent="0.3">
      <c r="A92" s="138">
        <v>750</v>
      </c>
      <c r="B92" s="163"/>
      <c r="C92" s="164"/>
      <c r="D92" s="164"/>
      <c r="E92" s="161">
        <f>COUNTIF(F92:F95,"&gt;0")</f>
        <v>3</v>
      </c>
      <c r="F92" s="161"/>
      <c r="G92" s="162" t="s">
        <v>1781</v>
      </c>
      <c r="H92" s="162" t="s">
        <v>1782</v>
      </c>
      <c r="I92" s="164"/>
      <c r="J92" s="167"/>
      <c r="K92" s="168"/>
      <c r="L92" s="164"/>
      <c r="M92" s="164"/>
      <c r="N92" s="164"/>
      <c r="O92" s="164"/>
      <c r="P92" s="199"/>
      <c r="Q92" s="143"/>
      <c r="R92" s="143"/>
      <c r="S92" s="143"/>
      <c r="T92" s="143"/>
      <c r="U92" s="143"/>
      <c r="V92" s="143"/>
      <c r="W92" s="163"/>
      <c r="X92" s="164"/>
      <c r="Y92" s="164"/>
      <c r="Z92" s="164"/>
      <c r="AA92" s="163"/>
      <c r="AB92" s="163"/>
      <c r="AC92" s="164"/>
      <c r="AD92" s="164"/>
      <c r="AE92" s="163"/>
      <c r="AF92" s="164"/>
      <c r="AG92" s="164"/>
      <c r="AH92" s="170"/>
    </row>
    <row r="93" spans="1:34" ht="15" customHeight="1" x14ac:dyDescent="0.3">
      <c r="A93" s="138">
        <v>754</v>
      </c>
      <c r="B93" s="163"/>
      <c r="C93" s="164"/>
      <c r="D93" s="164"/>
      <c r="E93" s="164"/>
      <c r="F93" s="164">
        <f t="shared" ref="F93:F95" si="20">I93</f>
        <v>1</v>
      </c>
      <c r="G93" s="165" t="s">
        <v>1783</v>
      </c>
      <c r="H93" s="166" t="s">
        <v>1784</v>
      </c>
      <c r="I93" s="164">
        <v>1</v>
      </c>
      <c r="J93" s="167">
        <v>1</v>
      </c>
      <c r="K93" s="168">
        <f>COUNT(I93:I93)</f>
        <v>1</v>
      </c>
      <c r="L93" s="164"/>
      <c r="M93" s="164"/>
      <c r="N93" s="164"/>
      <c r="O93" s="164"/>
      <c r="P93" s="199"/>
      <c r="Q93" s="169" t="s">
        <v>1763</v>
      </c>
      <c r="R93" s="169" t="s">
        <v>1584</v>
      </c>
      <c r="S93" s="169" t="s">
        <v>1584</v>
      </c>
      <c r="T93" s="169" t="s">
        <v>1764</v>
      </c>
      <c r="U93" s="143"/>
      <c r="V93" s="143"/>
      <c r="W93" s="163" t="s">
        <v>1785</v>
      </c>
      <c r="X93" s="164"/>
      <c r="Y93" s="164"/>
      <c r="Z93" s="164"/>
      <c r="AA93" s="163"/>
      <c r="AB93" s="163" t="s">
        <v>1786</v>
      </c>
      <c r="AC93" s="164"/>
      <c r="AD93" s="164"/>
      <c r="AE93" s="163"/>
      <c r="AF93" s="164"/>
      <c r="AG93" s="164"/>
      <c r="AH93" s="170"/>
    </row>
    <row r="94" spans="1:34" ht="15" customHeight="1" x14ac:dyDescent="0.3">
      <c r="A94" s="138">
        <v>759</v>
      </c>
      <c r="B94" s="163"/>
      <c r="C94" s="164"/>
      <c r="D94" s="164"/>
      <c r="E94" s="164"/>
      <c r="F94" s="164">
        <f t="shared" si="20"/>
        <v>1</v>
      </c>
      <c r="G94" s="165" t="s">
        <v>1787</v>
      </c>
      <c r="H94" s="166" t="s">
        <v>1788</v>
      </c>
      <c r="I94" s="164">
        <v>1</v>
      </c>
      <c r="J94" s="167">
        <v>1</v>
      </c>
      <c r="K94" s="168">
        <f t="shared" ref="K94:K95" si="21">COUNT(I94:I94)</f>
        <v>1</v>
      </c>
      <c r="L94" s="164"/>
      <c r="M94" s="164"/>
      <c r="N94" s="164"/>
      <c r="O94" s="164"/>
      <c r="P94" s="199"/>
      <c r="Q94" s="169" t="s">
        <v>1583</v>
      </c>
      <c r="R94" s="169" t="s">
        <v>1584</v>
      </c>
      <c r="S94" s="169" t="s">
        <v>1585</v>
      </c>
      <c r="T94" s="143"/>
      <c r="U94" s="143"/>
      <c r="V94" s="143"/>
      <c r="W94" s="163"/>
      <c r="X94" s="164"/>
      <c r="Y94" s="164"/>
      <c r="Z94" s="164"/>
      <c r="AA94" s="163"/>
      <c r="AB94" s="163"/>
      <c r="AC94" s="164"/>
      <c r="AD94" s="164"/>
      <c r="AE94" s="163"/>
      <c r="AF94" s="164"/>
      <c r="AG94" s="164"/>
      <c r="AH94" s="170"/>
    </row>
    <row r="95" spans="1:34" ht="15" customHeight="1" x14ac:dyDescent="0.3">
      <c r="A95" s="138">
        <v>766</v>
      </c>
      <c r="B95" s="163"/>
      <c r="C95" s="164"/>
      <c r="D95" s="164"/>
      <c r="E95" s="164"/>
      <c r="F95" s="164">
        <f t="shared" si="20"/>
        <v>1</v>
      </c>
      <c r="G95" s="165" t="s">
        <v>1789</v>
      </c>
      <c r="H95" s="166" t="s">
        <v>1790</v>
      </c>
      <c r="I95" s="164">
        <v>1</v>
      </c>
      <c r="J95" s="167">
        <v>1</v>
      </c>
      <c r="K95" s="168">
        <f t="shared" si="21"/>
        <v>1</v>
      </c>
      <c r="L95" s="164"/>
      <c r="M95" s="164"/>
      <c r="N95" s="164"/>
      <c r="O95" s="164"/>
      <c r="P95" s="199"/>
      <c r="Q95" s="169" t="s">
        <v>1763</v>
      </c>
      <c r="R95" s="169" t="s">
        <v>1584</v>
      </c>
      <c r="S95" s="169" t="s">
        <v>1584</v>
      </c>
      <c r="T95" s="169" t="s">
        <v>1764</v>
      </c>
      <c r="U95" s="143"/>
      <c r="V95" s="143"/>
      <c r="W95" s="163" t="s">
        <v>1791</v>
      </c>
      <c r="X95" s="164"/>
      <c r="Y95" s="164"/>
      <c r="Z95" s="164"/>
      <c r="AA95" s="163"/>
      <c r="AB95" s="163" t="s">
        <v>1765</v>
      </c>
      <c r="AC95" s="164"/>
      <c r="AD95" s="164"/>
      <c r="AE95" s="163"/>
      <c r="AF95" s="164"/>
      <c r="AG95" s="164"/>
      <c r="AH95" s="170"/>
    </row>
    <row r="96" spans="1:34" ht="15" customHeight="1" x14ac:dyDescent="0.3">
      <c r="A96" s="138">
        <v>768</v>
      </c>
      <c r="B96" s="163"/>
      <c r="C96" s="164"/>
      <c r="D96" s="164"/>
      <c r="E96" s="161">
        <f>COUNTIF(F96:F97,"&gt;0")</f>
        <v>1</v>
      </c>
      <c r="F96" s="161"/>
      <c r="G96" s="162" t="s">
        <v>1792</v>
      </c>
      <c r="H96" s="162" t="s">
        <v>1793</v>
      </c>
      <c r="I96" s="164"/>
      <c r="J96" s="167"/>
      <c r="K96" s="168"/>
      <c r="L96" s="164"/>
      <c r="M96" s="164"/>
      <c r="N96" s="164"/>
      <c r="O96" s="164"/>
      <c r="P96" s="199"/>
      <c r="Q96" s="143"/>
      <c r="R96" s="143"/>
      <c r="S96" s="143"/>
      <c r="T96" s="143"/>
      <c r="U96" s="143"/>
      <c r="V96" s="143"/>
      <c r="W96" s="163"/>
      <c r="X96" s="164"/>
      <c r="Y96" s="164"/>
      <c r="Z96" s="164"/>
      <c r="AA96" s="163"/>
      <c r="AB96" s="163"/>
      <c r="AC96" s="164"/>
      <c r="AD96" s="164"/>
      <c r="AE96" s="163"/>
      <c r="AF96" s="164"/>
      <c r="AG96" s="164"/>
      <c r="AH96" s="170"/>
    </row>
    <row r="97" spans="1:34" ht="15" customHeight="1" x14ac:dyDescent="0.3">
      <c r="A97" s="138">
        <v>770</v>
      </c>
      <c r="B97" s="163"/>
      <c r="C97" s="164"/>
      <c r="D97" s="164"/>
      <c r="E97" s="164"/>
      <c r="F97" s="164">
        <f t="shared" ref="F97" si="22">I97</f>
        <v>1</v>
      </c>
      <c r="G97" s="165" t="s">
        <v>1794</v>
      </c>
      <c r="H97" s="166" t="s">
        <v>1795</v>
      </c>
      <c r="I97" s="164">
        <v>1</v>
      </c>
      <c r="J97" s="167">
        <v>1</v>
      </c>
      <c r="K97" s="168">
        <f>COUNT(I97:I97)</f>
        <v>1</v>
      </c>
      <c r="L97" s="164"/>
      <c r="M97" s="164"/>
      <c r="N97" s="164"/>
      <c r="O97" s="164"/>
      <c r="P97" s="199"/>
      <c r="Q97" s="169" t="s">
        <v>1583</v>
      </c>
      <c r="R97" s="169" t="s">
        <v>1584</v>
      </c>
      <c r="S97" s="169" t="s">
        <v>1585</v>
      </c>
      <c r="T97" s="143"/>
      <c r="U97" s="143"/>
      <c r="V97" s="143"/>
      <c r="W97" s="163" t="s">
        <v>1796</v>
      </c>
      <c r="X97" s="164"/>
      <c r="Y97" s="164"/>
      <c r="Z97" s="164"/>
      <c r="AA97" s="163"/>
      <c r="AB97" s="163"/>
      <c r="AC97" s="164"/>
      <c r="AD97" s="164"/>
      <c r="AE97" s="163"/>
      <c r="AF97" s="164"/>
      <c r="AG97" s="164"/>
      <c r="AH97" s="170"/>
    </row>
    <row r="98" spans="1:34" ht="15" customHeight="1" x14ac:dyDescent="0.3">
      <c r="A98" s="138">
        <v>796</v>
      </c>
      <c r="B98" s="163"/>
      <c r="C98" s="164"/>
      <c r="D98" s="164"/>
      <c r="E98" s="161">
        <f>COUNTIF(F98:F99,"&gt;0")</f>
        <v>1</v>
      </c>
      <c r="F98" s="161"/>
      <c r="G98" s="162" t="s">
        <v>1797</v>
      </c>
      <c r="H98" s="162" t="s">
        <v>1798</v>
      </c>
      <c r="I98" s="164"/>
      <c r="J98" s="167"/>
      <c r="K98" s="168"/>
      <c r="L98" s="164"/>
      <c r="M98" s="164"/>
      <c r="N98" s="164"/>
      <c r="O98" s="164"/>
      <c r="P98" s="199"/>
      <c r="Q98" s="143"/>
      <c r="R98" s="143"/>
      <c r="S98" s="143"/>
      <c r="T98" s="143"/>
      <c r="U98" s="143"/>
      <c r="V98" s="143"/>
      <c r="W98" s="163"/>
      <c r="X98" s="164"/>
      <c r="Y98" s="164"/>
      <c r="Z98" s="164"/>
      <c r="AA98" s="163"/>
      <c r="AB98" s="163"/>
      <c r="AC98" s="164"/>
      <c r="AD98" s="164"/>
      <c r="AE98" s="163"/>
      <c r="AF98" s="164"/>
      <c r="AG98" s="164"/>
      <c r="AH98" s="170"/>
    </row>
    <row r="99" spans="1:34" ht="15" customHeight="1" x14ac:dyDescent="0.3">
      <c r="A99" s="138">
        <v>797</v>
      </c>
      <c r="B99" s="163"/>
      <c r="C99" s="164"/>
      <c r="D99" s="164"/>
      <c r="E99" s="164"/>
      <c r="F99" s="164">
        <f t="shared" ref="F99:F111" si="23">I99</f>
        <v>1</v>
      </c>
      <c r="G99" s="165" t="s">
        <v>1799</v>
      </c>
      <c r="H99" s="166" t="s">
        <v>1800</v>
      </c>
      <c r="I99" s="164">
        <v>1</v>
      </c>
      <c r="J99" s="167">
        <v>1</v>
      </c>
      <c r="K99" s="168">
        <f>COUNT(I99:I99)</f>
        <v>1</v>
      </c>
      <c r="L99" s="164"/>
      <c r="M99" s="164"/>
      <c r="N99" s="164"/>
      <c r="O99" s="164"/>
      <c r="P99" s="199"/>
      <c r="Q99" s="169" t="s">
        <v>1583</v>
      </c>
      <c r="R99" s="169" t="s">
        <v>1584</v>
      </c>
      <c r="S99" s="169" t="s">
        <v>1585</v>
      </c>
      <c r="T99" s="143"/>
      <c r="U99" s="143"/>
      <c r="V99" s="143"/>
      <c r="W99" s="163" t="s">
        <v>1801</v>
      </c>
      <c r="X99" s="164"/>
      <c r="Y99" s="164"/>
      <c r="Z99" s="164"/>
      <c r="AA99" s="163"/>
      <c r="AB99" s="163"/>
      <c r="AC99" s="164"/>
      <c r="AD99" s="164"/>
      <c r="AE99" s="163"/>
      <c r="AF99" s="164"/>
      <c r="AG99" s="164"/>
      <c r="AH99" s="170"/>
    </row>
    <row r="100" spans="1:34" ht="15" customHeight="1" x14ac:dyDescent="0.3">
      <c r="A100" s="138">
        <v>806</v>
      </c>
      <c r="B100" s="163"/>
      <c r="C100" s="164"/>
      <c r="D100" s="164"/>
      <c r="E100" s="161">
        <f>COUNTIF(F100:F101,"&gt;0")</f>
        <v>1</v>
      </c>
      <c r="F100" s="161"/>
      <c r="G100" s="162" t="s">
        <v>1802</v>
      </c>
      <c r="H100" s="162" t="s">
        <v>1803</v>
      </c>
      <c r="I100" s="164"/>
      <c r="J100" s="167"/>
      <c r="K100" s="168"/>
      <c r="L100" s="164"/>
      <c r="M100" s="164"/>
      <c r="N100" s="164"/>
      <c r="O100" s="164"/>
      <c r="P100" s="199"/>
      <c r="Q100" s="143"/>
      <c r="R100" s="143"/>
      <c r="S100" s="143"/>
      <c r="T100" s="143"/>
      <c r="U100" s="143"/>
      <c r="V100" s="143"/>
      <c r="W100" s="163"/>
      <c r="X100" s="164"/>
      <c r="Y100" s="164"/>
      <c r="Z100" s="164"/>
      <c r="AA100" s="163"/>
      <c r="AB100" s="163"/>
      <c r="AC100" s="164"/>
      <c r="AD100" s="164"/>
      <c r="AE100" s="163"/>
      <c r="AF100" s="164"/>
      <c r="AG100" s="164"/>
      <c r="AH100" s="170"/>
    </row>
    <row r="101" spans="1:34" ht="15" customHeight="1" x14ac:dyDescent="0.3">
      <c r="A101" s="138">
        <v>807</v>
      </c>
      <c r="B101" s="163"/>
      <c r="C101" s="164"/>
      <c r="D101" s="164"/>
      <c r="E101" s="164"/>
      <c r="F101" s="164">
        <f t="shared" si="23"/>
        <v>1</v>
      </c>
      <c r="G101" s="165" t="s">
        <v>1804</v>
      </c>
      <c r="H101" s="166" t="s">
        <v>1805</v>
      </c>
      <c r="I101" s="164">
        <v>1</v>
      </c>
      <c r="J101" s="167">
        <v>1</v>
      </c>
      <c r="K101" s="155">
        <f>COUNT(I101)</f>
        <v>1</v>
      </c>
      <c r="L101" s="164"/>
      <c r="M101" s="144"/>
      <c r="N101" s="164"/>
      <c r="O101" s="164"/>
      <c r="P101" s="199"/>
      <c r="Q101" s="169" t="s">
        <v>1583</v>
      </c>
      <c r="R101" s="169" t="s">
        <v>1584</v>
      </c>
      <c r="S101" s="169" t="s">
        <v>1585</v>
      </c>
      <c r="T101" s="143"/>
      <c r="U101" s="143"/>
      <c r="V101" s="143"/>
      <c r="W101" s="163" t="s">
        <v>1806</v>
      </c>
      <c r="X101" s="164"/>
      <c r="Y101" s="164"/>
      <c r="Z101" s="164"/>
      <c r="AA101" s="163"/>
      <c r="AB101" s="163"/>
      <c r="AC101" s="164"/>
      <c r="AD101" s="164"/>
      <c r="AE101" s="163"/>
      <c r="AF101" s="164"/>
      <c r="AG101" s="164"/>
      <c r="AH101" s="170"/>
    </row>
    <row r="102" spans="1:34" ht="15" customHeight="1" x14ac:dyDescent="0.3">
      <c r="A102" s="138">
        <v>808</v>
      </c>
      <c r="B102" s="180"/>
      <c r="C102" s="181"/>
      <c r="D102" s="181"/>
      <c r="E102" s="161">
        <f>COUNTIF(F102:F103,"&gt;0")</f>
        <v>1</v>
      </c>
      <c r="F102" s="161"/>
      <c r="G102" s="162" t="s">
        <v>1807</v>
      </c>
      <c r="H102" s="162" t="s">
        <v>1808</v>
      </c>
      <c r="I102" s="181"/>
      <c r="J102" s="182"/>
      <c r="K102" s="181"/>
      <c r="L102" s="181"/>
      <c r="M102" s="155"/>
      <c r="N102" s="181"/>
      <c r="O102" s="181"/>
      <c r="P102" s="199"/>
      <c r="Q102" s="143"/>
      <c r="R102" s="143"/>
      <c r="S102" s="143"/>
      <c r="T102" s="143"/>
      <c r="U102" s="143"/>
      <c r="V102" s="143"/>
      <c r="W102" s="180"/>
      <c r="X102" s="181"/>
      <c r="Y102" s="181"/>
      <c r="Z102" s="181"/>
      <c r="AA102" s="180"/>
      <c r="AB102" s="180"/>
      <c r="AC102" s="181"/>
      <c r="AD102" s="181"/>
      <c r="AE102" s="180"/>
      <c r="AF102" s="181"/>
      <c r="AG102" s="181"/>
      <c r="AH102" s="183"/>
    </row>
    <row r="103" spans="1:34" ht="15" customHeight="1" x14ac:dyDescent="0.3">
      <c r="A103" s="138">
        <v>809</v>
      </c>
      <c r="B103" s="163"/>
      <c r="C103" s="164"/>
      <c r="D103" s="164"/>
      <c r="E103" s="164"/>
      <c r="F103" s="164">
        <f t="shared" si="23"/>
        <v>1</v>
      </c>
      <c r="G103" s="165" t="s">
        <v>1809</v>
      </c>
      <c r="H103" s="166" t="s">
        <v>1810</v>
      </c>
      <c r="I103" s="164">
        <v>1</v>
      </c>
      <c r="J103" s="167">
        <v>1</v>
      </c>
      <c r="K103" s="168">
        <f>COUNT(I103:I103)</f>
        <v>1</v>
      </c>
      <c r="L103" s="164"/>
      <c r="M103" s="164"/>
      <c r="N103" s="164"/>
      <c r="O103" s="164"/>
      <c r="P103" s="199"/>
      <c r="Q103" s="169" t="s">
        <v>1583</v>
      </c>
      <c r="R103" s="169" t="s">
        <v>1584</v>
      </c>
      <c r="S103" s="169" t="s">
        <v>1585</v>
      </c>
      <c r="T103" s="143"/>
      <c r="U103" s="143"/>
      <c r="V103" s="143"/>
      <c r="W103" s="163" t="s">
        <v>1811</v>
      </c>
      <c r="X103" s="164"/>
      <c r="Y103" s="164"/>
      <c r="Z103" s="164"/>
      <c r="AA103" s="163"/>
      <c r="AB103" s="163"/>
      <c r="AC103" s="164"/>
      <c r="AD103" s="164"/>
      <c r="AE103" s="163"/>
      <c r="AF103" s="164"/>
      <c r="AG103" s="164"/>
      <c r="AH103" s="170"/>
    </row>
    <row r="104" spans="1:34" ht="15" customHeight="1" x14ac:dyDescent="0.3">
      <c r="A104" s="138">
        <v>813</v>
      </c>
      <c r="B104" s="163"/>
      <c r="C104" s="164"/>
      <c r="D104" s="164"/>
      <c r="E104" s="161">
        <f>COUNTIF(F104:F105,"&gt;0")</f>
        <v>1</v>
      </c>
      <c r="F104" s="161"/>
      <c r="G104" s="162" t="s">
        <v>1812</v>
      </c>
      <c r="H104" s="162" t="s">
        <v>1813</v>
      </c>
      <c r="I104" s="164"/>
      <c r="J104" s="167"/>
      <c r="K104" s="168"/>
      <c r="L104" s="164"/>
      <c r="M104" s="164"/>
      <c r="N104" s="164"/>
      <c r="O104" s="164"/>
      <c r="P104" s="199"/>
      <c r="Q104" s="143"/>
      <c r="R104" s="143"/>
      <c r="S104" s="143"/>
      <c r="T104" s="143"/>
      <c r="U104" s="143"/>
      <c r="V104" s="143"/>
      <c r="W104" s="163"/>
      <c r="X104" s="164"/>
      <c r="Y104" s="164"/>
      <c r="Z104" s="164"/>
      <c r="AA104" s="163"/>
      <c r="AB104" s="163"/>
      <c r="AC104" s="164"/>
      <c r="AD104" s="164"/>
      <c r="AE104" s="163"/>
      <c r="AF104" s="164"/>
      <c r="AG104" s="164"/>
      <c r="AH104" s="170"/>
    </row>
    <row r="105" spans="1:34" ht="15" customHeight="1" x14ac:dyDescent="0.3">
      <c r="A105" s="138">
        <v>814</v>
      </c>
      <c r="B105" s="163"/>
      <c r="C105" s="164"/>
      <c r="D105" s="164"/>
      <c r="E105" s="164"/>
      <c r="F105" s="164">
        <f t="shared" si="23"/>
        <v>1</v>
      </c>
      <c r="G105" s="165" t="s">
        <v>1814</v>
      </c>
      <c r="H105" s="166" t="s">
        <v>1815</v>
      </c>
      <c r="I105" s="164">
        <v>1</v>
      </c>
      <c r="J105" s="167">
        <v>1</v>
      </c>
      <c r="K105" s="168">
        <f>COUNT(I105:I105)</f>
        <v>1</v>
      </c>
      <c r="L105" s="164"/>
      <c r="M105" s="164"/>
      <c r="N105" s="164"/>
      <c r="O105" s="164"/>
      <c r="P105" s="199"/>
      <c r="Q105" s="169" t="s">
        <v>1763</v>
      </c>
      <c r="R105" s="169" t="s">
        <v>1584</v>
      </c>
      <c r="S105" s="169" t="s">
        <v>1584</v>
      </c>
      <c r="T105" s="169" t="s">
        <v>1764</v>
      </c>
      <c r="U105" s="143"/>
      <c r="V105" s="143"/>
      <c r="W105" s="163" t="s">
        <v>1816</v>
      </c>
      <c r="X105" s="164"/>
      <c r="Y105" s="164"/>
      <c r="Z105" s="164"/>
      <c r="AA105" s="163"/>
      <c r="AB105" s="163" t="s">
        <v>1765</v>
      </c>
      <c r="AC105" s="164"/>
      <c r="AD105" s="164"/>
      <c r="AE105" s="163"/>
      <c r="AF105" s="164"/>
      <c r="AG105" s="164"/>
      <c r="AH105" s="170"/>
    </row>
    <row r="106" spans="1:34" ht="15" customHeight="1" x14ac:dyDescent="0.3">
      <c r="A106" s="138">
        <v>827</v>
      </c>
      <c r="B106" s="163"/>
      <c r="C106" s="164"/>
      <c r="D106" s="164"/>
      <c r="E106" s="161">
        <f>COUNTIF(F106:F107,"&gt;0")</f>
        <v>1</v>
      </c>
      <c r="F106" s="161"/>
      <c r="G106" s="162" t="s">
        <v>1817</v>
      </c>
      <c r="H106" s="162" t="s">
        <v>1818</v>
      </c>
      <c r="I106" s="164"/>
      <c r="J106" s="167"/>
      <c r="K106" s="168"/>
      <c r="L106" s="164"/>
      <c r="M106" s="164"/>
      <c r="N106" s="164"/>
      <c r="O106" s="164"/>
      <c r="P106" s="199"/>
      <c r="Q106" s="143"/>
      <c r="R106" s="143"/>
      <c r="S106" s="143"/>
      <c r="T106" s="143"/>
      <c r="U106" s="143"/>
      <c r="V106" s="143"/>
      <c r="W106" s="163"/>
      <c r="X106" s="164"/>
      <c r="Y106" s="164"/>
      <c r="Z106" s="164"/>
      <c r="AA106" s="163"/>
      <c r="AB106" s="163"/>
      <c r="AC106" s="164"/>
      <c r="AD106" s="164"/>
      <c r="AE106" s="163"/>
      <c r="AF106" s="164"/>
      <c r="AG106" s="164"/>
      <c r="AH106" s="170"/>
    </row>
    <row r="107" spans="1:34" ht="15" customHeight="1" x14ac:dyDescent="0.3">
      <c r="A107" s="138">
        <v>828</v>
      </c>
      <c r="B107" s="163"/>
      <c r="C107" s="164"/>
      <c r="D107" s="164"/>
      <c r="E107" s="164"/>
      <c r="F107" s="164">
        <f t="shared" ref="F107" si="24">I107</f>
        <v>1</v>
      </c>
      <c r="G107" s="165" t="s">
        <v>1819</v>
      </c>
      <c r="H107" s="166" t="s">
        <v>1820</v>
      </c>
      <c r="I107" s="164">
        <v>1</v>
      </c>
      <c r="J107" s="167">
        <v>1</v>
      </c>
      <c r="K107" s="168">
        <f>COUNT(I107:I107)</f>
        <v>1</v>
      </c>
      <c r="L107" s="164"/>
      <c r="M107" s="164"/>
      <c r="N107" s="164"/>
      <c r="O107" s="164"/>
      <c r="P107" s="199"/>
      <c r="Q107" s="169" t="s">
        <v>1583</v>
      </c>
      <c r="R107" s="169" t="s">
        <v>1584</v>
      </c>
      <c r="S107" s="169" t="s">
        <v>1585</v>
      </c>
      <c r="T107" s="143"/>
      <c r="U107" s="143"/>
      <c r="V107" s="143"/>
      <c r="W107" s="163" t="s">
        <v>1821</v>
      </c>
      <c r="X107" s="164"/>
      <c r="Y107" s="164"/>
      <c r="Z107" s="164"/>
      <c r="AA107" s="163"/>
      <c r="AB107" s="163"/>
      <c r="AC107" s="164"/>
      <c r="AD107" s="164"/>
      <c r="AE107" s="163"/>
      <c r="AF107" s="164"/>
      <c r="AG107" s="164"/>
      <c r="AH107" s="170"/>
    </row>
    <row r="108" spans="1:34" ht="15" customHeight="1" x14ac:dyDescent="0.3">
      <c r="A108" s="138">
        <v>841</v>
      </c>
      <c r="B108" s="180"/>
      <c r="C108" s="181"/>
      <c r="D108" s="181"/>
      <c r="E108" s="161">
        <f>COUNTIF(F108:F109,"&gt;0")</f>
        <v>1</v>
      </c>
      <c r="F108" s="161"/>
      <c r="G108" s="162" t="s">
        <v>1822</v>
      </c>
      <c r="H108" s="162" t="s">
        <v>1823</v>
      </c>
      <c r="I108" s="181"/>
      <c r="J108" s="182"/>
      <c r="K108" s="181"/>
      <c r="L108" s="155"/>
      <c r="M108" s="181"/>
      <c r="N108" s="181"/>
      <c r="O108" s="181"/>
      <c r="P108" s="199"/>
      <c r="Q108" s="143"/>
      <c r="R108" s="143"/>
      <c r="S108" s="143"/>
      <c r="T108" s="143"/>
      <c r="U108" s="143"/>
      <c r="V108" s="143"/>
      <c r="W108" s="180"/>
      <c r="X108" s="181"/>
      <c r="Y108" s="181"/>
      <c r="Z108" s="181"/>
      <c r="AA108" s="180"/>
      <c r="AB108" s="180"/>
      <c r="AC108" s="181"/>
      <c r="AD108" s="181"/>
      <c r="AE108" s="180"/>
      <c r="AF108" s="181"/>
      <c r="AG108" s="181"/>
      <c r="AH108" s="183"/>
    </row>
    <row r="109" spans="1:34" ht="15" customHeight="1" x14ac:dyDescent="0.3">
      <c r="A109" s="138">
        <v>848</v>
      </c>
      <c r="B109" s="163"/>
      <c r="C109" s="164"/>
      <c r="D109" s="164"/>
      <c r="E109" s="164"/>
      <c r="F109" s="164">
        <f t="shared" ref="F109" si="25">I109</f>
        <v>1</v>
      </c>
      <c r="G109" s="165" t="s">
        <v>1824</v>
      </c>
      <c r="H109" s="166" t="s">
        <v>1825</v>
      </c>
      <c r="I109" s="164">
        <v>1</v>
      </c>
      <c r="J109" s="167">
        <v>1</v>
      </c>
      <c r="K109" s="168">
        <f>COUNT(I109:I109)</f>
        <v>1</v>
      </c>
      <c r="L109" s="164"/>
      <c r="M109" s="164"/>
      <c r="N109" s="164"/>
      <c r="O109" s="164"/>
      <c r="P109" s="199"/>
      <c r="Q109" s="169" t="s">
        <v>1583</v>
      </c>
      <c r="R109" s="169" t="s">
        <v>1584</v>
      </c>
      <c r="S109" s="169" t="s">
        <v>1585</v>
      </c>
      <c r="T109" s="143"/>
      <c r="U109" s="143"/>
      <c r="V109" s="143"/>
      <c r="W109" s="163" t="s">
        <v>1826</v>
      </c>
      <c r="X109" s="164"/>
      <c r="Y109" s="164"/>
      <c r="Z109" s="164"/>
      <c r="AA109" s="163"/>
      <c r="AB109" s="163"/>
      <c r="AC109" s="164"/>
      <c r="AD109" s="164"/>
      <c r="AE109" s="163"/>
      <c r="AF109" s="164"/>
      <c r="AG109" s="164"/>
      <c r="AH109" s="170"/>
    </row>
    <row r="110" spans="1:34" ht="15" customHeight="1" x14ac:dyDescent="0.3">
      <c r="A110" s="138">
        <v>852</v>
      </c>
      <c r="B110" s="163"/>
      <c r="C110" s="164"/>
      <c r="D110" s="164"/>
      <c r="E110" s="161">
        <f>COUNTIF(F110:F111,"&gt;0")</f>
        <v>1</v>
      </c>
      <c r="F110" s="161"/>
      <c r="G110" s="162" t="s">
        <v>1827</v>
      </c>
      <c r="H110" s="162" t="s">
        <v>1828</v>
      </c>
      <c r="I110" s="164"/>
      <c r="J110" s="167"/>
      <c r="K110" s="168"/>
      <c r="L110" s="164"/>
      <c r="M110" s="164"/>
      <c r="N110" s="164"/>
      <c r="O110" s="164"/>
      <c r="P110" s="199"/>
      <c r="Q110" s="143"/>
      <c r="R110" s="143"/>
      <c r="S110" s="143"/>
      <c r="T110" s="143"/>
      <c r="U110" s="143"/>
      <c r="V110" s="143"/>
      <c r="W110" s="163"/>
      <c r="X110" s="164"/>
      <c r="Y110" s="164"/>
      <c r="Z110" s="164"/>
      <c r="AA110" s="163"/>
      <c r="AB110" s="163"/>
      <c r="AC110" s="164"/>
      <c r="AD110" s="164"/>
      <c r="AE110" s="163"/>
      <c r="AF110" s="164"/>
      <c r="AG110" s="164"/>
      <c r="AH110" s="170"/>
    </row>
    <row r="111" spans="1:34" ht="15" customHeight="1" x14ac:dyDescent="0.3">
      <c r="A111" s="138">
        <v>853</v>
      </c>
      <c r="B111" s="163"/>
      <c r="C111" s="164"/>
      <c r="D111" s="164"/>
      <c r="E111" s="164"/>
      <c r="F111" s="164">
        <f t="shared" si="23"/>
        <v>1</v>
      </c>
      <c r="G111" s="165" t="s">
        <v>1829</v>
      </c>
      <c r="H111" s="166" t="s">
        <v>1830</v>
      </c>
      <c r="I111" s="164">
        <v>1</v>
      </c>
      <c r="J111" s="167">
        <v>1</v>
      </c>
      <c r="K111" s="168">
        <f>COUNT(I111:I111)</f>
        <v>1</v>
      </c>
      <c r="L111" s="164"/>
      <c r="M111" s="164"/>
      <c r="N111" s="164"/>
      <c r="O111" s="164"/>
      <c r="P111" s="199"/>
      <c r="Q111" s="169" t="s">
        <v>1583</v>
      </c>
      <c r="R111" s="169" t="s">
        <v>1584</v>
      </c>
      <c r="S111" s="169" t="s">
        <v>1585</v>
      </c>
      <c r="T111" s="143"/>
      <c r="U111" s="143"/>
      <c r="V111" s="143"/>
      <c r="W111" s="163" t="s">
        <v>1831</v>
      </c>
      <c r="X111" s="164"/>
      <c r="Y111" s="164"/>
      <c r="Z111" s="164"/>
      <c r="AA111" s="163"/>
      <c r="AB111" s="163"/>
      <c r="AC111" s="164"/>
      <c r="AD111" s="164"/>
      <c r="AE111" s="163"/>
      <c r="AF111" s="164"/>
      <c r="AG111" s="164"/>
      <c r="AH111" s="170"/>
    </row>
    <row r="112" spans="1:34" ht="15" customHeight="1" x14ac:dyDescent="0.3">
      <c r="A112" s="138">
        <v>854</v>
      </c>
      <c r="B112" s="163"/>
      <c r="C112" s="164"/>
      <c r="D112" s="164"/>
      <c r="E112" s="161">
        <f>COUNTIF(F112:F115,"&gt;0")</f>
        <v>3</v>
      </c>
      <c r="F112" s="161"/>
      <c r="G112" s="162" t="s">
        <v>1832</v>
      </c>
      <c r="H112" s="162" t="s">
        <v>1833</v>
      </c>
      <c r="I112" s="164"/>
      <c r="J112" s="167"/>
      <c r="K112" s="168"/>
      <c r="L112" s="164"/>
      <c r="M112" s="164"/>
      <c r="N112" s="164"/>
      <c r="O112" s="164"/>
      <c r="P112" s="199"/>
      <c r="Q112" s="143"/>
      <c r="R112" s="143"/>
      <c r="S112" s="143"/>
      <c r="T112" s="143"/>
      <c r="U112" s="143"/>
      <c r="V112" s="143"/>
      <c r="W112" s="163"/>
      <c r="X112" s="164"/>
      <c r="Y112" s="164"/>
      <c r="Z112" s="164"/>
      <c r="AA112" s="163"/>
      <c r="AB112" s="163"/>
      <c r="AC112" s="164"/>
      <c r="AD112" s="164"/>
      <c r="AE112" s="163"/>
      <c r="AF112" s="164"/>
      <c r="AG112" s="164"/>
      <c r="AH112" s="170"/>
    </row>
    <row r="113" spans="1:34" ht="15" customHeight="1" x14ac:dyDescent="0.3">
      <c r="A113" s="138">
        <v>855</v>
      </c>
      <c r="B113" s="163"/>
      <c r="C113" s="164"/>
      <c r="D113" s="164"/>
      <c r="E113" s="164"/>
      <c r="F113" s="164">
        <f t="shared" ref="F113:F115" si="26">I113</f>
        <v>1</v>
      </c>
      <c r="G113" s="165" t="s">
        <v>1834</v>
      </c>
      <c r="H113" s="166" t="s">
        <v>1835</v>
      </c>
      <c r="I113" s="164">
        <v>1</v>
      </c>
      <c r="J113" s="167">
        <v>1</v>
      </c>
      <c r="K113" s="168">
        <f>COUNT(I113:I113)</f>
        <v>1</v>
      </c>
      <c r="L113" s="164"/>
      <c r="M113" s="164"/>
      <c r="N113" s="164"/>
      <c r="O113" s="164"/>
      <c r="P113" s="199"/>
      <c r="Q113" s="169" t="s">
        <v>1583</v>
      </c>
      <c r="R113" s="169" t="s">
        <v>1584</v>
      </c>
      <c r="S113" s="169" t="s">
        <v>1585</v>
      </c>
      <c r="T113" s="143"/>
      <c r="U113" s="143"/>
      <c r="V113" s="143"/>
      <c r="W113" s="163" t="s">
        <v>1836</v>
      </c>
      <c r="X113" s="164"/>
      <c r="Y113" s="164"/>
      <c r="Z113" s="164"/>
      <c r="AA113" s="163"/>
      <c r="AB113" s="163"/>
      <c r="AC113" s="164"/>
      <c r="AD113" s="164"/>
      <c r="AE113" s="163"/>
      <c r="AF113" s="164"/>
      <c r="AG113" s="164"/>
      <c r="AH113" s="170"/>
    </row>
    <row r="114" spans="1:34" ht="15" customHeight="1" x14ac:dyDescent="0.3">
      <c r="A114" s="138">
        <v>859</v>
      </c>
      <c r="B114" s="163"/>
      <c r="C114" s="164"/>
      <c r="D114" s="164"/>
      <c r="E114" s="164"/>
      <c r="F114" s="164">
        <f t="shared" si="26"/>
        <v>1</v>
      </c>
      <c r="G114" s="165" t="s">
        <v>1837</v>
      </c>
      <c r="H114" s="166" t="s">
        <v>1838</v>
      </c>
      <c r="I114" s="164">
        <v>1</v>
      </c>
      <c r="J114" s="167">
        <v>1</v>
      </c>
      <c r="K114" s="168">
        <f>COUNT(I114:I114)</f>
        <v>1</v>
      </c>
      <c r="L114" s="164"/>
      <c r="M114" s="164"/>
      <c r="N114" s="164"/>
      <c r="O114" s="164"/>
      <c r="P114" s="199"/>
      <c r="Q114" s="169" t="s">
        <v>1583</v>
      </c>
      <c r="R114" s="169" t="s">
        <v>1584</v>
      </c>
      <c r="S114" s="169" t="s">
        <v>1585</v>
      </c>
      <c r="T114" s="143"/>
      <c r="U114" s="143"/>
      <c r="V114" s="143"/>
      <c r="W114" s="163" t="s">
        <v>1839</v>
      </c>
      <c r="X114" s="164"/>
      <c r="Y114" s="164"/>
      <c r="Z114" s="164"/>
      <c r="AA114" s="163"/>
      <c r="AB114" s="163"/>
      <c r="AC114" s="164"/>
      <c r="AD114" s="164"/>
      <c r="AE114" s="163"/>
      <c r="AF114" s="164"/>
      <c r="AG114" s="164"/>
      <c r="AH114" s="170"/>
    </row>
    <row r="115" spans="1:34" ht="15" customHeight="1" x14ac:dyDescent="0.3">
      <c r="A115" s="138">
        <v>868</v>
      </c>
      <c r="B115" s="163"/>
      <c r="C115" s="164"/>
      <c r="D115" s="164"/>
      <c r="E115" s="164"/>
      <c r="F115" s="164">
        <f t="shared" si="26"/>
        <v>1</v>
      </c>
      <c r="G115" s="178" t="s">
        <v>1840</v>
      </c>
      <c r="H115" s="179" t="s">
        <v>1841</v>
      </c>
      <c r="I115" s="164">
        <v>1</v>
      </c>
      <c r="J115" s="167">
        <v>1</v>
      </c>
      <c r="K115" s="164"/>
      <c r="L115" s="155">
        <f>COUNT(I115)</f>
        <v>1</v>
      </c>
      <c r="M115" s="164"/>
      <c r="N115" s="164"/>
      <c r="O115" s="164"/>
      <c r="P115" s="199"/>
      <c r="Q115" s="169" t="s">
        <v>1583</v>
      </c>
      <c r="R115" s="169" t="s">
        <v>1584</v>
      </c>
      <c r="S115" s="169" t="s">
        <v>1585</v>
      </c>
      <c r="T115" s="143"/>
      <c r="U115" s="143"/>
      <c r="V115" s="143"/>
      <c r="W115" s="163" t="s">
        <v>1842</v>
      </c>
      <c r="X115" s="164"/>
      <c r="Y115" s="164"/>
      <c r="Z115" s="164"/>
      <c r="AA115" s="163"/>
      <c r="AB115" s="163"/>
      <c r="AC115" s="164"/>
      <c r="AD115" s="164"/>
      <c r="AE115" s="163"/>
      <c r="AF115" s="164"/>
      <c r="AG115" s="164"/>
      <c r="AH115" s="170"/>
    </row>
    <row r="116" spans="1:34" ht="15" customHeight="1" x14ac:dyDescent="0.3">
      <c r="A116" s="138">
        <v>869</v>
      </c>
      <c r="B116" s="180"/>
      <c r="C116" s="181"/>
      <c r="D116" s="181"/>
      <c r="E116" s="161">
        <f>COUNTIF(F116:F118,"&gt;0")</f>
        <v>2</v>
      </c>
      <c r="F116" s="161"/>
      <c r="G116" s="162" t="s">
        <v>1843</v>
      </c>
      <c r="H116" s="162" t="s">
        <v>1844</v>
      </c>
      <c r="I116" s="181"/>
      <c r="J116" s="182"/>
      <c r="K116" s="181"/>
      <c r="L116" s="155"/>
      <c r="M116" s="181"/>
      <c r="N116" s="181"/>
      <c r="O116" s="181"/>
      <c r="P116" s="199"/>
      <c r="Q116" s="143"/>
      <c r="R116" s="143"/>
      <c r="S116" s="143"/>
      <c r="T116" s="143"/>
      <c r="U116" s="143"/>
      <c r="V116" s="143"/>
      <c r="W116" s="180"/>
      <c r="X116" s="181"/>
      <c r="Y116" s="181"/>
      <c r="Z116" s="181"/>
      <c r="AA116" s="180"/>
      <c r="AB116" s="180"/>
      <c r="AC116" s="181"/>
      <c r="AD116" s="181"/>
      <c r="AE116" s="180"/>
      <c r="AF116" s="181"/>
      <c r="AG116" s="181"/>
      <c r="AH116" s="183"/>
    </row>
    <row r="117" spans="1:34" ht="15" customHeight="1" x14ac:dyDescent="0.3">
      <c r="A117" s="138">
        <v>872</v>
      </c>
      <c r="B117" s="163"/>
      <c r="C117" s="164"/>
      <c r="D117" s="164"/>
      <c r="E117" s="164"/>
      <c r="F117" s="164">
        <f t="shared" ref="F117:F118" si="27">I117</f>
        <v>1</v>
      </c>
      <c r="G117" s="165" t="s">
        <v>1845</v>
      </c>
      <c r="H117" s="166" t="s">
        <v>1846</v>
      </c>
      <c r="I117" s="164">
        <v>1</v>
      </c>
      <c r="J117" s="167">
        <v>1</v>
      </c>
      <c r="K117" s="168">
        <f t="shared" ref="K117:K118" si="28">COUNT(I117:I117)</f>
        <v>1</v>
      </c>
      <c r="L117" s="164"/>
      <c r="M117" s="164"/>
      <c r="N117" s="164"/>
      <c r="O117" s="164"/>
      <c r="P117" s="199"/>
      <c r="Q117" s="169" t="s">
        <v>1763</v>
      </c>
      <c r="R117" s="169" t="s">
        <v>1584</v>
      </c>
      <c r="S117" s="169" t="s">
        <v>1584</v>
      </c>
      <c r="T117" s="169" t="s">
        <v>1764</v>
      </c>
      <c r="U117" s="143"/>
      <c r="V117" s="143"/>
      <c r="W117" s="163"/>
      <c r="X117" s="164"/>
      <c r="Y117" s="164"/>
      <c r="Z117" s="164"/>
      <c r="AA117" s="163"/>
      <c r="AB117" s="163" t="s">
        <v>1765</v>
      </c>
      <c r="AC117" s="164"/>
      <c r="AD117" s="164"/>
      <c r="AE117" s="163"/>
      <c r="AF117" s="164"/>
      <c r="AG117" s="164"/>
      <c r="AH117" s="170"/>
    </row>
    <row r="118" spans="1:34" ht="15" customHeight="1" x14ac:dyDescent="0.3">
      <c r="A118" s="138">
        <v>873</v>
      </c>
      <c r="B118" s="163"/>
      <c r="C118" s="164"/>
      <c r="D118" s="164"/>
      <c r="E118" s="164"/>
      <c r="F118" s="164">
        <f t="shared" si="27"/>
        <v>1</v>
      </c>
      <c r="G118" s="165" t="s">
        <v>1847</v>
      </c>
      <c r="H118" s="166" t="s">
        <v>1848</v>
      </c>
      <c r="I118" s="164">
        <v>1</v>
      </c>
      <c r="J118" s="167">
        <v>1</v>
      </c>
      <c r="K118" s="168">
        <f t="shared" si="28"/>
        <v>1</v>
      </c>
      <c r="L118" s="164"/>
      <c r="M118" s="164"/>
      <c r="N118" s="164"/>
      <c r="O118" s="164"/>
      <c r="P118" s="199"/>
      <c r="Q118" s="169" t="s">
        <v>1583</v>
      </c>
      <c r="R118" s="169" t="s">
        <v>1584</v>
      </c>
      <c r="S118" s="169" t="s">
        <v>1585</v>
      </c>
      <c r="T118" s="143"/>
      <c r="U118" s="143"/>
      <c r="V118" s="143"/>
      <c r="W118" s="163" t="s">
        <v>1849</v>
      </c>
      <c r="X118" s="164"/>
      <c r="Y118" s="164"/>
      <c r="Z118" s="164"/>
      <c r="AA118" s="163"/>
      <c r="AB118" s="163"/>
      <c r="AC118" s="164"/>
      <c r="AD118" s="164"/>
      <c r="AE118" s="163"/>
      <c r="AF118" s="164"/>
      <c r="AG118" s="164"/>
      <c r="AH118" s="170"/>
    </row>
    <row r="119" spans="1:34" ht="15" customHeight="1" x14ac:dyDescent="0.3">
      <c r="A119" s="138">
        <v>886</v>
      </c>
      <c r="B119" s="163"/>
      <c r="C119" s="164"/>
      <c r="D119" s="164"/>
      <c r="E119" s="161">
        <f>COUNTIF(F119:F122,"&gt;0")</f>
        <v>3</v>
      </c>
      <c r="F119" s="161"/>
      <c r="G119" s="162" t="s">
        <v>1850</v>
      </c>
      <c r="H119" s="162" t="s">
        <v>1851</v>
      </c>
      <c r="I119" s="164"/>
      <c r="J119" s="167"/>
      <c r="K119" s="168"/>
      <c r="L119" s="164"/>
      <c r="M119" s="164"/>
      <c r="N119" s="164"/>
      <c r="O119" s="164"/>
      <c r="P119" s="199"/>
      <c r="Q119" s="143"/>
      <c r="R119" s="143"/>
      <c r="S119" s="143"/>
      <c r="T119" s="143"/>
      <c r="U119" s="143"/>
      <c r="V119" s="143"/>
      <c r="W119" s="163"/>
      <c r="X119" s="164"/>
      <c r="Y119" s="164"/>
      <c r="Z119" s="164"/>
      <c r="AA119" s="163"/>
      <c r="AB119" s="163"/>
      <c r="AC119" s="164"/>
      <c r="AD119" s="164"/>
      <c r="AE119" s="163"/>
      <c r="AF119" s="164"/>
      <c r="AG119" s="164"/>
      <c r="AH119" s="170"/>
    </row>
    <row r="120" spans="1:34" ht="15" customHeight="1" x14ac:dyDescent="0.3">
      <c r="A120" s="138">
        <v>887</v>
      </c>
      <c r="B120" s="163"/>
      <c r="C120" s="164"/>
      <c r="D120" s="164"/>
      <c r="E120" s="164"/>
      <c r="F120" s="164">
        <f t="shared" ref="F120:F122" si="29">I120</f>
        <v>1</v>
      </c>
      <c r="G120" s="165" t="s">
        <v>1852</v>
      </c>
      <c r="H120" s="166" t="s">
        <v>1853</v>
      </c>
      <c r="I120" s="164">
        <v>1</v>
      </c>
      <c r="J120" s="167">
        <v>1</v>
      </c>
      <c r="K120" s="168">
        <f t="shared" ref="K120:K121" si="30">COUNT(I120:I120)</f>
        <v>1</v>
      </c>
      <c r="L120" s="164"/>
      <c r="M120" s="164"/>
      <c r="N120" s="164"/>
      <c r="O120" s="164"/>
      <c r="P120" s="199"/>
      <c r="Q120" s="169" t="s">
        <v>1763</v>
      </c>
      <c r="R120" s="169" t="s">
        <v>1584</v>
      </c>
      <c r="S120" s="169" t="s">
        <v>1584</v>
      </c>
      <c r="T120" s="169" t="s">
        <v>1764</v>
      </c>
      <c r="U120" s="143"/>
      <c r="V120" s="143"/>
      <c r="W120" s="163"/>
      <c r="X120" s="164"/>
      <c r="Y120" s="164"/>
      <c r="Z120" s="164"/>
      <c r="AA120" s="163"/>
      <c r="AB120" s="163" t="s">
        <v>1854</v>
      </c>
      <c r="AC120" s="164"/>
      <c r="AD120" s="164"/>
      <c r="AE120" s="163"/>
      <c r="AF120" s="164"/>
      <c r="AG120" s="164"/>
      <c r="AH120" s="170"/>
    </row>
    <row r="121" spans="1:34" ht="15" customHeight="1" x14ac:dyDescent="0.3">
      <c r="A121" s="138">
        <v>892</v>
      </c>
      <c r="B121" s="163"/>
      <c r="C121" s="164"/>
      <c r="D121" s="164"/>
      <c r="E121" s="164"/>
      <c r="F121" s="164">
        <f t="shared" si="29"/>
        <v>1</v>
      </c>
      <c r="G121" s="165" t="s">
        <v>1855</v>
      </c>
      <c r="H121" s="166" t="s">
        <v>1856</v>
      </c>
      <c r="I121" s="164">
        <v>1</v>
      </c>
      <c r="J121" s="167">
        <v>1</v>
      </c>
      <c r="K121" s="168">
        <f t="shared" si="30"/>
        <v>1</v>
      </c>
      <c r="L121" s="164"/>
      <c r="M121" s="164"/>
      <c r="N121" s="164"/>
      <c r="O121" s="164"/>
      <c r="P121" s="199"/>
      <c r="Q121" s="169" t="s">
        <v>1583</v>
      </c>
      <c r="R121" s="169" t="s">
        <v>1584</v>
      </c>
      <c r="S121" s="169" t="s">
        <v>1585</v>
      </c>
      <c r="T121" s="143"/>
      <c r="U121" s="143"/>
      <c r="V121" s="143"/>
      <c r="W121" s="163" t="s">
        <v>1857</v>
      </c>
      <c r="X121" s="164"/>
      <c r="Y121" s="164"/>
      <c r="Z121" s="164"/>
      <c r="AA121" s="163"/>
      <c r="AB121" s="163"/>
      <c r="AC121" s="164"/>
      <c r="AD121" s="164"/>
      <c r="AE121" s="163"/>
      <c r="AF121" s="164"/>
      <c r="AG121" s="164"/>
      <c r="AH121" s="170"/>
    </row>
    <row r="122" spans="1:34" ht="15" customHeight="1" x14ac:dyDescent="0.3">
      <c r="A122" s="138">
        <v>898</v>
      </c>
      <c r="B122" s="163"/>
      <c r="C122" s="164"/>
      <c r="D122" s="164"/>
      <c r="E122" s="164"/>
      <c r="F122" s="164">
        <f t="shared" si="29"/>
        <v>1</v>
      </c>
      <c r="G122" s="165" t="s">
        <v>1858</v>
      </c>
      <c r="H122" s="166" t="s">
        <v>1859</v>
      </c>
      <c r="I122" s="164">
        <v>1</v>
      </c>
      <c r="J122" s="167">
        <v>1</v>
      </c>
      <c r="K122" s="168">
        <f>COUNT(I122:I122)</f>
        <v>1</v>
      </c>
      <c r="L122" s="164"/>
      <c r="M122" s="164"/>
      <c r="N122" s="164"/>
      <c r="O122" s="164"/>
      <c r="P122" s="199"/>
      <c r="Q122" s="169" t="s">
        <v>1583</v>
      </c>
      <c r="R122" s="169" t="s">
        <v>1584</v>
      </c>
      <c r="S122" s="169" t="s">
        <v>1585</v>
      </c>
      <c r="T122" s="169" t="s">
        <v>1584</v>
      </c>
      <c r="U122" s="143"/>
      <c r="V122" s="143"/>
      <c r="W122" s="163" t="s">
        <v>1860</v>
      </c>
      <c r="X122" s="164"/>
      <c r="Y122" s="164"/>
      <c r="Z122" s="164"/>
      <c r="AA122" s="163"/>
      <c r="AB122" s="163"/>
      <c r="AC122" s="164"/>
      <c r="AD122" s="164"/>
      <c r="AE122" s="163"/>
      <c r="AF122" s="164"/>
      <c r="AG122" s="164"/>
      <c r="AH122" s="170"/>
    </row>
    <row r="123" spans="1:34" ht="15" customHeight="1" x14ac:dyDescent="0.3">
      <c r="A123" s="138">
        <v>931</v>
      </c>
      <c r="B123" s="163"/>
      <c r="C123" s="164"/>
      <c r="D123" s="164"/>
      <c r="E123" s="161">
        <f>COUNTIF(F123:F124,"&gt;0")</f>
        <v>1</v>
      </c>
      <c r="F123" s="161"/>
      <c r="G123" s="162" t="s">
        <v>1861</v>
      </c>
      <c r="H123" s="162" t="s">
        <v>1862</v>
      </c>
      <c r="I123" s="164"/>
      <c r="J123" s="167"/>
      <c r="K123" s="168"/>
      <c r="L123" s="164"/>
      <c r="M123" s="164"/>
      <c r="N123" s="164"/>
      <c r="O123" s="164"/>
      <c r="P123" s="199"/>
      <c r="Q123" s="143"/>
      <c r="R123" s="143"/>
      <c r="S123" s="143"/>
      <c r="T123" s="143"/>
      <c r="U123" s="143"/>
      <c r="V123" s="143"/>
      <c r="W123" s="163"/>
      <c r="X123" s="164"/>
      <c r="Y123" s="164"/>
      <c r="Z123" s="164"/>
      <c r="AA123" s="163"/>
      <c r="AB123" s="163"/>
      <c r="AC123" s="164"/>
      <c r="AD123" s="164"/>
      <c r="AE123" s="163"/>
      <c r="AF123" s="164"/>
      <c r="AG123" s="164"/>
      <c r="AH123" s="170"/>
    </row>
    <row r="124" spans="1:34" ht="15" customHeight="1" x14ac:dyDescent="0.3">
      <c r="A124" s="138">
        <v>932</v>
      </c>
      <c r="B124" s="163"/>
      <c r="C124" s="164"/>
      <c r="D124" s="164"/>
      <c r="E124" s="164"/>
      <c r="F124" s="164">
        <f t="shared" ref="F124" si="31">I124</f>
        <v>1</v>
      </c>
      <c r="G124" s="165" t="s">
        <v>1863</v>
      </c>
      <c r="H124" s="166" t="s">
        <v>1864</v>
      </c>
      <c r="I124" s="164">
        <v>1</v>
      </c>
      <c r="J124" s="167">
        <v>1</v>
      </c>
      <c r="K124" s="168">
        <f>COUNT(I124:I124)</f>
        <v>1</v>
      </c>
      <c r="L124" s="164"/>
      <c r="M124" s="164"/>
      <c r="N124" s="164"/>
      <c r="O124" s="164"/>
      <c r="P124" s="199"/>
      <c r="Q124" s="169" t="s">
        <v>1583</v>
      </c>
      <c r="R124" s="169" t="s">
        <v>1584</v>
      </c>
      <c r="S124" s="169" t="s">
        <v>1585</v>
      </c>
      <c r="T124" s="143"/>
      <c r="U124" s="143"/>
      <c r="V124" s="143"/>
      <c r="W124" s="163" t="s">
        <v>1865</v>
      </c>
      <c r="X124" s="164"/>
      <c r="Y124" s="164"/>
      <c r="Z124" s="164"/>
      <c r="AA124" s="163"/>
      <c r="AB124" s="163"/>
      <c r="AC124" s="164"/>
      <c r="AD124" s="164"/>
      <c r="AE124" s="163"/>
      <c r="AF124" s="164"/>
      <c r="AG124" s="164"/>
      <c r="AH124" s="170"/>
    </row>
    <row r="125" spans="1:34" ht="15" customHeight="1" x14ac:dyDescent="0.3">
      <c r="A125" s="138">
        <v>953</v>
      </c>
      <c r="B125" s="163"/>
      <c r="C125" s="164"/>
      <c r="D125" s="164"/>
      <c r="E125" s="161">
        <f>COUNTIF(F125:F127,"&gt;0")</f>
        <v>2</v>
      </c>
      <c r="F125" s="161"/>
      <c r="G125" s="162" t="s">
        <v>1866</v>
      </c>
      <c r="H125" s="162" t="s">
        <v>1867</v>
      </c>
      <c r="I125" s="164"/>
      <c r="J125" s="167"/>
      <c r="K125" s="168"/>
      <c r="L125" s="164"/>
      <c r="M125" s="164"/>
      <c r="N125" s="164"/>
      <c r="O125" s="164"/>
      <c r="P125" s="199"/>
      <c r="Q125" s="143"/>
      <c r="R125" s="143"/>
      <c r="S125" s="143"/>
      <c r="T125" s="143"/>
      <c r="U125" s="143"/>
      <c r="V125" s="143"/>
      <c r="W125" s="163"/>
      <c r="X125" s="164"/>
      <c r="Y125" s="164"/>
      <c r="Z125" s="164"/>
      <c r="AA125" s="163"/>
      <c r="AB125" s="163"/>
      <c r="AC125" s="164"/>
      <c r="AD125" s="164"/>
      <c r="AE125" s="163"/>
      <c r="AF125" s="164"/>
      <c r="AG125" s="164"/>
      <c r="AH125" s="170"/>
    </row>
    <row r="126" spans="1:34" ht="15" customHeight="1" x14ac:dyDescent="0.3">
      <c r="A126" s="138">
        <v>954</v>
      </c>
      <c r="B126" s="163"/>
      <c r="C126" s="164"/>
      <c r="D126" s="164"/>
      <c r="E126" s="164"/>
      <c r="F126" s="164">
        <f>I126</f>
        <v>1</v>
      </c>
      <c r="G126" s="165" t="s">
        <v>1868</v>
      </c>
      <c r="H126" s="166" t="s">
        <v>1869</v>
      </c>
      <c r="I126" s="164">
        <v>1</v>
      </c>
      <c r="J126" s="167">
        <v>1</v>
      </c>
      <c r="K126" s="168">
        <f>COUNT(I126:I126)</f>
        <v>1</v>
      </c>
      <c r="L126" s="164"/>
      <c r="M126" s="164"/>
      <c r="N126" s="164"/>
      <c r="O126" s="164"/>
      <c r="P126" s="199"/>
      <c r="Q126" s="169" t="s">
        <v>1763</v>
      </c>
      <c r="R126" s="169" t="s">
        <v>1584</v>
      </c>
      <c r="S126" s="169" t="s">
        <v>1584</v>
      </c>
      <c r="T126" s="169" t="s">
        <v>1764</v>
      </c>
      <c r="U126" s="143"/>
      <c r="V126" s="143"/>
      <c r="W126" s="163"/>
      <c r="X126" s="164"/>
      <c r="Y126" s="164"/>
      <c r="Z126" s="164"/>
      <c r="AA126" s="163"/>
      <c r="AB126" s="163" t="s">
        <v>1765</v>
      </c>
      <c r="AC126" s="164"/>
      <c r="AD126" s="164"/>
      <c r="AE126" s="163"/>
      <c r="AF126" s="164"/>
      <c r="AG126" s="164"/>
      <c r="AH126" s="170"/>
    </row>
    <row r="127" spans="1:34" ht="15" customHeight="1" x14ac:dyDescent="0.3">
      <c r="A127" s="138">
        <v>955</v>
      </c>
      <c r="B127" s="163"/>
      <c r="C127" s="164"/>
      <c r="D127" s="164"/>
      <c r="E127" s="164"/>
      <c r="F127" s="164">
        <f>I127</f>
        <v>1</v>
      </c>
      <c r="G127" s="165" t="s">
        <v>1870</v>
      </c>
      <c r="H127" s="166" t="s">
        <v>1871</v>
      </c>
      <c r="I127" s="164">
        <v>1</v>
      </c>
      <c r="J127" s="167">
        <v>1</v>
      </c>
      <c r="K127" s="168">
        <f>COUNT(I127:I127)</f>
        <v>1</v>
      </c>
      <c r="L127" s="164"/>
      <c r="M127" s="164"/>
      <c r="N127" s="164"/>
      <c r="O127" s="164"/>
      <c r="P127" s="199"/>
      <c r="Q127" s="169" t="s">
        <v>1763</v>
      </c>
      <c r="R127" s="169" t="s">
        <v>1584</v>
      </c>
      <c r="S127" s="169" t="s">
        <v>1584</v>
      </c>
      <c r="T127" s="169" t="s">
        <v>1764</v>
      </c>
      <c r="U127" s="143"/>
      <c r="V127" s="143"/>
      <c r="W127" s="163" t="s">
        <v>1872</v>
      </c>
      <c r="X127" s="164"/>
      <c r="Y127" s="164"/>
      <c r="Z127" s="164"/>
      <c r="AA127" s="163"/>
      <c r="AB127" s="163" t="s">
        <v>1765</v>
      </c>
      <c r="AC127" s="164"/>
      <c r="AD127" s="164"/>
      <c r="AE127" s="163"/>
      <c r="AF127" s="164"/>
      <c r="AG127" s="164"/>
      <c r="AH127" s="170"/>
    </row>
    <row r="128" spans="1:34" ht="15" customHeight="1" x14ac:dyDescent="0.3">
      <c r="A128" s="138">
        <v>968</v>
      </c>
      <c r="B128" s="163"/>
      <c r="C128" s="164"/>
      <c r="D128" s="164"/>
      <c r="E128" s="161">
        <f>COUNTIF(F128:F129,"&gt;0")</f>
        <v>1</v>
      </c>
      <c r="F128" s="161"/>
      <c r="G128" s="162" t="s">
        <v>1873</v>
      </c>
      <c r="H128" s="162" t="s">
        <v>1874</v>
      </c>
      <c r="I128" s="164"/>
      <c r="J128" s="167"/>
      <c r="K128" s="168"/>
      <c r="L128" s="164"/>
      <c r="M128" s="164"/>
      <c r="N128" s="164"/>
      <c r="O128" s="164"/>
      <c r="P128" s="199"/>
      <c r="Q128" s="143"/>
      <c r="R128" s="143"/>
      <c r="S128" s="143"/>
      <c r="T128" s="143"/>
      <c r="U128" s="143"/>
      <c r="V128" s="143"/>
      <c r="W128" s="163"/>
      <c r="X128" s="164"/>
      <c r="Y128" s="164"/>
      <c r="Z128" s="164"/>
      <c r="AA128" s="163"/>
      <c r="AB128" s="163"/>
      <c r="AC128" s="164"/>
      <c r="AD128" s="164"/>
      <c r="AE128" s="163"/>
      <c r="AF128" s="164"/>
      <c r="AG128" s="164"/>
      <c r="AH128" s="170"/>
    </row>
    <row r="129" spans="1:34" ht="15" customHeight="1" x14ac:dyDescent="0.3">
      <c r="A129" s="138">
        <v>969</v>
      </c>
      <c r="B129" s="163"/>
      <c r="C129" s="164"/>
      <c r="D129" s="164"/>
      <c r="E129" s="164"/>
      <c r="F129" s="164">
        <f>I129</f>
        <v>1</v>
      </c>
      <c r="G129" s="165" t="s">
        <v>1875</v>
      </c>
      <c r="H129" s="166" t="s">
        <v>1876</v>
      </c>
      <c r="I129" s="164">
        <v>1</v>
      </c>
      <c r="J129" s="167">
        <v>1</v>
      </c>
      <c r="K129" s="168">
        <f>COUNT(I129:I129)</f>
        <v>1</v>
      </c>
      <c r="L129" s="164"/>
      <c r="M129" s="164"/>
      <c r="N129" s="164"/>
      <c r="O129" s="164"/>
      <c r="P129" s="199"/>
      <c r="Q129" s="169" t="s">
        <v>1583</v>
      </c>
      <c r="R129" s="169" t="s">
        <v>1584</v>
      </c>
      <c r="S129" s="169" t="s">
        <v>1585</v>
      </c>
      <c r="T129" s="143"/>
      <c r="U129" s="143"/>
      <c r="V129" s="143"/>
      <c r="W129" s="163" t="s">
        <v>1877</v>
      </c>
      <c r="X129" s="164"/>
      <c r="Y129" s="164"/>
      <c r="Z129" s="164"/>
      <c r="AA129" s="163"/>
      <c r="AB129" s="163"/>
      <c r="AC129" s="164"/>
      <c r="AD129" s="164"/>
      <c r="AE129" s="163"/>
      <c r="AF129" s="164"/>
      <c r="AG129" s="164"/>
      <c r="AH129" s="170"/>
    </row>
    <row r="130" spans="1:34" ht="15" customHeight="1" x14ac:dyDescent="0.3">
      <c r="A130" s="138">
        <v>975</v>
      </c>
      <c r="B130" s="163"/>
      <c r="C130" s="164"/>
      <c r="D130" s="164"/>
      <c r="E130" s="161">
        <f>COUNTIF(F130:F133,"&gt;0")</f>
        <v>3</v>
      </c>
      <c r="F130" s="161"/>
      <c r="G130" s="162" t="s">
        <v>1878</v>
      </c>
      <c r="H130" s="162" t="s">
        <v>1879</v>
      </c>
      <c r="I130" s="164"/>
      <c r="J130" s="167"/>
      <c r="K130" s="168"/>
      <c r="L130" s="164"/>
      <c r="M130" s="164"/>
      <c r="N130" s="164"/>
      <c r="O130" s="164"/>
      <c r="P130" s="199"/>
      <c r="Q130" s="143"/>
      <c r="R130" s="143"/>
      <c r="S130" s="143"/>
      <c r="T130" s="143"/>
      <c r="U130" s="143"/>
      <c r="V130" s="143"/>
      <c r="W130" s="163"/>
      <c r="X130" s="164"/>
      <c r="Y130" s="164"/>
      <c r="Z130" s="164"/>
      <c r="AA130" s="163"/>
      <c r="AB130" s="163"/>
      <c r="AC130" s="164"/>
      <c r="AD130" s="164"/>
      <c r="AE130" s="163"/>
      <c r="AF130" s="164"/>
      <c r="AG130" s="164"/>
      <c r="AH130" s="170"/>
    </row>
    <row r="131" spans="1:34" ht="15" customHeight="1" x14ac:dyDescent="0.3">
      <c r="A131" s="138">
        <v>979</v>
      </c>
      <c r="B131" s="163"/>
      <c r="C131" s="164"/>
      <c r="D131" s="164"/>
      <c r="E131" s="164"/>
      <c r="F131" s="164">
        <f t="shared" ref="F131:F133" si="32">I131</f>
        <v>1</v>
      </c>
      <c r="G131" s="165" t="s">
        <v>1880</v>
      </c>
      <c r="H131" s="166" t="s">
        <v>1881</v>
      </c>
      <c r="I131" s="164">
        <v>1</v>
      </c>
      <c r="J131" s="167">
        <v>1</v>
      </c>
      <c r="K131" s="168">
        <f>COUNT(I131:I131)</f>
        <v>1</v>
      </c>
      <c r="L131" s="164"/>
      <c r="M131" s="164"/>
      <c r="N131" s="164"/>
      <c r="O131" s="164"/>
      <c r="P131" s="199"/>
      <c r="Q131" s="169" t="s">
        <v>1583</v>
      </c>
      <c r="R131" s="169" t="s">
        <v>1584</v>
      </c>
      <c r="S131" s="169" t="s">
        <v>1585</v>
      </c>
      <c r="T131" s="143"/>
      <c r="U131" s="143"/>
      <c r="V131" s="143"/>
      <c r="W131" s="163" t="s">
        <v>1882</v>
      </c>
      <c r="X131" s="164"/>
      <c r="Y131" s="164"/>
      <c r="Z131" s="164"/>
      <c r="AA131" s="163"/>
      <c r="AB131" s="163"/>
      <c r="AC131" s="164"/>
      <c r="AD131" s="164"/>
      <c r="AE131" s="163"/>
      <c r="AF131" s="164"/>
      <c r="AG131" s="164"/>
      <c r="AH131" s="170"/>
    </row>
    <row r="132" spans="1:34" ht="15" customHeight="1" x14ac:dyDescent="0.3">
      <c r="A132" s="138">
        <v>982</v>
      </c>
      <c r="B132" s="163"/>
      <c r="C132" s="164"/>
      <c r="D132" s="164"/>
      <c r="E132" s="164"/>
      <c r="F132" s="164">
        <f t="shared" si="32"/>
        <v>1</v>
      </c>
      <c r="G132" s="165" t="s">
        <v>1883</v>
      </c>
      <c r="H132" s="166" t="s">
        <v>1884</v>
      </c>
      <c r="I132" s="164">
        <v>1</v>
      </c>
      <c r="J132" s="167">
        <v>1</v>
      </c>
      <c r="K132" s="155">
        <f>COUNT(I132)</f>
        <v>1</v>
      </c>
      <c r="L132" s="144"/>
      <c r="M132" s="164"/>
      <c r="N132" s="164"/>
      <c r="O132" s="164"/>
      <c r="P132" s="199"/>
      <c r="Q132" s="169" t="s">
        <v>1583</v>
      </c>
      <c r="R132" s="169" t="s">
        <v>1584</v>
      </c>
      <c r="S132" s="169" t="s">
        <v>1585</v>
      </c>
      <c r="T132" s="143"/>
      <c r="U132" s="143"/>
      <c r="V132" s="143"/>
      <c r="W132" s="163" t="s">
        <v>1885</v>
      </c>
      <c r="X132" s="164"/>
      <c r="Y132" s="164"/>
      <c r="Z132" s="164"/>
      <c r="AA132" s="163"/>
      <c r="AB132" s="163"/>
      <c r="AC132" s="164"/>
      <c r="AD132" s="164"/>
      <c r="AE132" s="163"/>
      <c r="AF132" s="164"/>
      <c r="AG132" s="164"/>
      <c r="AH132" s="170"/>
    </row>
    <row r="133" spans="1:34" ht="15" customHeight="1" x14ac:dyDescent="0.3">
      <c r="A133" s="138">
        <v>990</v>
      </c>
      <c r="B133" s="163"/>
      <c r="C133" s="164"/>
      <c r="D133" s="164"/>
      <c r="E133" s="164"/>
      <c r="F133" s="164">
        <f t="shared" si="32"/>
        <v>1</v>
      </c>
      <c r="G133" s="178" t="s">
        <v>1886</v>
      </c>
      <c r="H133" s="179" t="s">
        <v>1887</v>
      </c>
      <c r="I133" s="164">
        <v>1</v>
      </c>
      <c r="J133" s="167">
        <v>1</v>
      </c>
      <c r="K133" s="144"/>
      <c r="L133" s="168">
        <f>COUNT(I133:I133)</f>
        <v>1</v>
      </c>
      <c r="M133" s="164"/>
      <c r="N133" s="164"/>
      <c r="O133" s="164"/>
      <c r="P133" s="199"/>
      <c r="Q133" s="169" t="s">
        <v>1583</v>
      </c>
      <c r="R133" s="169" t="s">
        <v>1584</v>
      </c>
      <c r="S133" s="169" t="s">
        <v>1584</v>
      </c>
      <c r="T133" s="143"/>
      <c r="U133" s="143"/>
      <c r="V133" s="143"/>
      <c r="W133" s="163" t="s">
        <v>1888</v>
      </c>
      <c r="X133" s="164"/>
      <c r="Y133" s="164"/>
      <c r="Z133" s="164"/>
      <c r="AA133" s="163"/>
      <c r="AB133" s="163"/>
      <c r="AC133" s="164"/>
      <c r="AD133" s="164"/>
      <c r="AE133" s="163"/>
      <c r="AF133" s="164"/>
      <c r="AG133" s="164"/>
      <c r="AH133" s="170"/>
    </row>
    <row r="134" spans="1:34" ht="15" customHeight="1" x14ac:dyDescent="0.3">
      <c r="A134" s="138">
        <v>1001</v>
      </c>
      <c r="B134" s="163"/>
      <c r="C134" s="164"/>
      <c r="D134" s="164"/>
      <c r="E134" s="161">
        <f>COUNTIF(F134:F135,"&gt;0")</f>
        <v>1</v>
      </c>
      <c r="F134" s="161"/>
      <c r="G134" s="162" t="s">
        <v>1889</v>
      </c>
      <c r="H134" s="162" t="s">
        <v>1890</v>
      </c>
      <c r="I134" s="164"/>
      <c r="J134" s="167"/>
      <c r="K134" s="168"/>
      <c r="L134" s="164"/>
      <c r="M134" s="164"/>
      <c r="N134" s="164"/>
      <c r="O134" s="164"/>
      <c r="P134" s="199"/>
      <c r="Q134" s="143"/>
      <c r="R134" s="143"/>
      <c r="S134" s="143"/>
      <c r="T134" s="143"/>
      <c r="U134" s="143"/>
      <c r="V134" s="143"/>
      <c r="W134" s="163"/>
      <c r="X134" s="164"/>
      <c r="Y134" s="164"/>
      <c r="Z134" s="164"/>
      <c r="AA134" s="163"/>
      <c r="AB134" s="163"/>
      <c r="AC134" s="164"/>
      <c r="AD134" s="164"/>
      <c r="AE134" s="163"/>
      <c r="AF134" s="164"/>
      <c r="AG134" s="164"/>
      <c r="AH134" s="170"/>
    </row>
    <row r="135" spans="1:34" ht="15" customHeight="1" x14ac:dyDescent="0.3">
      <c r="A135" s="138">
        <v>1003</v>
      </c>
      <c r="B135" s="163"/>
      <c r="C135" s="164"/>
      <c r="D135" s="164"/>
      <c r="E135" s="164"/>
      <c r="F135" s="164">
        <f>I135</f>
        <v>1</v>
      </c>
      <c r="G135" s="165" t="s">
        <v>1891</v>
      </c>
      <c r="H135" s="166" t="s">
        <v>1892</v>
      </c>
      <c r="I135" s="164">
        <v>1</v>
      </c>
      <c r="J135" s="167">
        <v>1</v>
      </c>
      <c r="K135" s="168">
        <f>COUNT(I135:I135)</f>
        <v>1</v>
      </c>
      <c r="L135" s="164"/>
      <c r="M135" s="164"/>
      <c r="N135" s="164"/>
      <c r="O135" s="164"/>
      <c r="P135" s="199"/>
      <c r="Q135" s="169" t="s">
        <v>1583</v>
      </c>
      <c r="R135" s="169" t="s">
        <v>1584</v>
      </c>
      <c r="S135" s="169" t="s">
        <v>1585</v>
      </c>
      <c r="T135" s="169" t="s">
        <v>1584</v>
      </c>
      <c r="U135" s="143"/>
      <c r="V135" s="143"/>
      <c r="W135" s="163" t="s">
        <v>1893</v>
      </c>
      <c r="X135" s="164"/>
      <c r="Y135" s="164"/>
      <c r="Z135" s="164"/>
      <c r="AA135" s="163"/>
      <c r="AB135" s="163"/>
      <c r="AC135" s="164"/>
      <c r="AD135" s="164"/>
      <c r="AE135" s="163"/>
      <c r="AF135" s="164"/>
      <c r="AG135" s="164"/>
      <c r="AH135" s="170"/>
    </row>
    <row r="136" spans="1:34" ht="15" customHeight="1" x14ac:dyDescent="0.3">
      <c r="A136" s="138">
        <v>1010</v>
      </c>
      <c r="B136" s="180"/>
      <c r="C136" s="181"/>
      <c r="D136" s="181"/>
      <c r="E136" s="161">
        <f>COUNTIF(F136:F137,"&gt;0")</f>
        <v>1</v>
      </c>
      <c r="F136" s="161"/>
      <c r="G136" s="162" t="s">
        <v>1894</v>
      </c>
      <c r="H136" s="162" t="s">
        <v>1895</v>
      </c>
      <c r="I136" s="181"/>
      <c r="J136" s="182"/>
      <c r="K136" s="181"/>
      <c r="L136" s="155"/>
      <c r="M136" s="181"/>
      <c r="N136" s="181"/>
      <c r="O136" s="181"/>
      <c r="P136" s="199"/>
      <c r="Q136" s="143"/>
      <c r="R136" s="143"/>
      <c r="S136" s="143"/>
      <c r="T136" s="143"/>
      <c r="U136" s="143"/>
      <c r="V136" s="143"/>
      <c r="W136" s="180"/>
      <c r="X136" s="181"/>
      <c r="Y136" s="181"/>
      <c r="Z136" s="181"/>
      <c r="AA136" s="180"/>
      <c r="AB136" s="180"/>
      <c r="AC136" s="181"/>
      <c r="AD136" s="181"/>
      <c r="AE136" s="180"/>
      <c r="AF136" s="181"/>
      <c r="AG136" s="181"/>
      <c r="AH136" s="183"/>
    </row>
    <row r="137" spans="1:34" ht="15" customHeight="1" x14ac:dyDescent="0.3">
      <c r="A137" s="138">
        <v>1011</v>
      </c>
      <c r="B137" s="163"/>
      <c r="C137" s="164"/>
      <c r="D137" s="164"/>
      <c r="E137" s="164"/>
      <c r="F137" s="164">
        <f>I137</f>
        <v>1</v>
      </c>
      <c r="G137" s="165" t="s">
        <v>1896</v>
      </c>
      <c r="H137" s="166" t="s">
        <v>1897</v>
      </c>
      <c r="I137" s="164">
        <v>1</v>
      </c>
      <c r="J137" s="167">
        <v>1</v>
      </c>
      <c r="K137" s="168">
        <f>COUNT(I137:I137)</f>
        <v>1</v>
      </c>
      <c r="L137" s="164"/>
      <c r="M137" s="164"/>
      <c r="N137" s="164"/>
      <c r="O137" s="164"/>
      <c r="P137" s="199"/>
      <c r="Q137" s="169" t="s">
        <v>1583</v>
      </c>
      <c r="R137" s="169" t="s">
        <v>1584</v>
      </c>
      <c r="S137" s="169" t="s">
        <v>1585</v>
      </c>
      <c r="T137" s="169" t="s">
        <v>1584</v>
      </c>
      <c r="U137" s="143"/>
      <c r="V137" s="143"/>
      <c r="W137" s="163" t="s">
        <v>1898</v>
      </c>
      <c r="X137" s="164"/>
      <c r="Y137" s="164"/>
      <c r="Z137" s="164"/>
      <c r="AA137" s="163"/>
      <c r="AB137" s="163"/>
      <c r="AC137" s="164"/>
      <c r="AD137" s="164"/>
      <c r="AE137" s="163"/>
      <c r="AF137" s="164"/>
      <c r="AG137" s="164"/>
      <c r="AH137" s="170"/>
    </row>
    <row r="138" spans="1:34" ht="15" customHeight="1" x14ac:dyDescent="0.3">
      <c r="A138" s="138">
        <v>1036</v>
      </c>
      <c r="B138" s="163"/>
      <c r="C138" s="164"/>
      <c r="D138" s="164"/>
      <c r="E138" s="161">
        <f>COUNTIF(F138:F139,"&gt;0")</f>
        <v>1</v>
      </c>
      <c r="F138" s="161"/>
      <c r="G138" s="162" t="s">
        <v>1899</v>
      </c>
      <c r="H138" s="162" t="s">
        <v>1900</v>
      </c>
      <c r="I138" s="164"/>
      <c r="J138" s="167"/>
      <c r="K138" s="168"/>
      <c r="L138" s="164"/>
      <c r="M138" s="164"/>
      <c r="N138" s="164"/>
      <c r="O138" s="164"/>
      <c r="P138" s="199"/>
      <c r="Q138" s="143"/>
      <c r="R138" s="143"/>
      <c r="S138" s="143"/>
      <c r="T138" s="143"/>
      <c r="U138" s="143"/>
      <c r="V138" s="143"/>
      <c r="W138" s="163"/>
      <c r="X138" s="164"/>
      <c r="Y138" s="164"/>
      <c r="Z138" s="164"/>
      <c r="AA138" s="163"/>
      <c r="AB138" s="163"/>
      <c r="AC138" s="164"/>
      <c r="AD138" s="164"/>
      <c r="AE138" s="163"/>
      <c r="AF138" s="164"/>
      <c r="AG138" s="164"/>
      <c r="AH138" s="170"/>
    </row>
    <row r="139" spans="1:34" ht="15" customHeight="1" x14ac:dyDescent="0.3">
      <c r="A139" s="138">
        <v>1037</v>
      </c>
      <c r="B139" s="163"/>
      <c r="C139" s="164"/>
      <c r="D139" s="164"/>
      <c r="E139" s="164"/>
      <c r="F139" s="164">
        <f>I139</f>
        <v>1</v>
      </c>
      <c r="G139" s="165" t="s">
        <v>1901</v>
      </c>
      <c r="H139" s="166" t="s">
        <v>1902</v>
      </c>
      <c r="I139" s="164">
        <v>1</v>
      </c>
      <c r="J139" s="167">
        <v>1</v>
      </c>
      <c r="K139" s="168">
        <f>COUNT(I139:I139)</f>
        <v>1</v>
      </c>
      <c r="L139" s="164"/>
      <c r="M139" s="164"/>
      <c r="N139" s="164"/>
      <c r="O139" s="164"/>
      <c r="P139" s="199"/>
      <c r="Q139" s="169" t="s">
        <v>1583</v>
      </c>
      <c r="R139" s="169" t="s">
        <v>1584</v>
      </c>
      <c r="S139" s="169" t="s">
        <v>1585</v>
      </c>
      <c r="T139" s="169" t="s">
        <v>1584</v>
      </c>
      <c r="U139" s="143"/>
      <c r="V139" s="143"/>
      <c r="W139" s="163" t="s">
        <v>1903</v>
      </c>
      <c r="X139" s="164"/>
      <c r="Y139" s="164"/>
      <c r="Z139" s="164"/>
      <c r="AA139" s="163"/>
      <c r="AB139" s="163"/>
      <c r="AC139" s="164"/>
      <c r="AD139" s="164"/>
      <c r="AE139" s="163"/>
      <c r="AF139" s="164"/>
      <c r="AG139" s="164"/>
      <c r="AH139" s="170"/>
    </row>
    <row r="140" spans="1:34" ht="15" customHeight="1" x14ac:dyDescent="0.3">
      <c r="A140" s="138">
        <v>1045</v>
      </c>
      <c r="B140" s="163"/>
      <c r="C140" s="164"/>
      <c r="D140" s="164"/>
      <c r="E140" s="161">
        <f>COUNTIF(F140:F142,"&gt;0")</f>
        <v>2</v>
      </c>
      <c r="F140" s="161"/>
      <c r="G140" s="162" t="s">
        <v>1904</v>
      </c>
      <c r="H140" s="162" t="s">
        <v>1905</v>
      </c>
      <c r="I140" s="164"/>
      <c r="J140" s="167"/>
      <c r="K140" s="168"/>
      <c r="L140" s="164"/>
      <c r="M140" s="164"/>
      <c r="N140" s="164"/>
      <c r="O140" s="164"/>
      <c r="P140" s="199"/>
      <c r="Q140" s="143"/>
      <c r="R140" s="143"/>
      <c r="S140" s="143"/>
      <c r="T140" s="143"/>
      <c r="U140" s="143"/>
      <c r="V140" s="143"/>
      <c r="W140" s="163"/>
      <c r="X140" s="164"/>
      <c r="Y140" s="164"/>
      <c r="Z140" s="164"/>
      <c r="AA140" s="163"/>
      <c r="AB140" s="163"/>
      <c r="AC140" s="164"/>
      <c r="AD140" s="164"/>
      <c r="AE140" s="163"/>
      <c r="AF140" s="164"/>
      <c r="AG140" s="164"/>
      <c r="AH140" s="170"/>
    </row>
    <row r="141" spans="1:34" ht="15" customHeight="1" x14ac:dyDescent="0.3">
      <c r="A141" s="138">
        <v>1046</v>
      </c>
      <c r="B141" s="163"/>
      <c r="C141" s="164"/>
      <c r="D141" s="164"/>
      <c r="E141" s="164"/>
      <c r="F141" s="164">
        <f>I141</f>
        <v>1</v>
      </c>
      <c r="G141" s="165" t="s">
        <v>1906</v>
      </c>
      <c r="H141" s="166" t="s">
        <v>1907</v>
      </c>
      <c r="I141" s="164">
        <v>1</v>
      </c>
      <c r="J141" s="167">
        <v>1</v>
      </c>
      <c r="K141" s="168">
        <f>COUNT(I141:I141)</f>
        <v>1</v>
      </c>
      <c r="L141" s="164"/>
      <c r="M141" s="164"/>
      <c r="N141" s="164"/>
      <c r="O141" s="164"/>
      <c r="P141" s="199"/>
      <c r="Q141" s="169" t="s">
        <v>1583</v>
      </c>
      <c r="R141" s="169" t="s">
        <v>1584</v>
      </c>
      <c r="S141" s="169" t="s">
        <v>1585</v>
      </c>
      <c r="T141" s="143"/>
      <c r="U141" s="143"/>
      <c r="V141" s="143"/>
      <c r="W141" s="163" t="s">
        <v>1908</v>
      </c>
      <c r="X141" s="164"/>
      <c r="Y141" s="164"/>
      <c r="Z141" s="164"/>
      <c r="AA141" s="163"/>
      <c r="AB141" s="163"/>
      <c r="AC141" s="164"/>
      <c r="AD141" s="164"/>
      <c r="AE141" s="163"/>
      <c r="AF141" s="164"/>
      <c r="AG141" s="164"/>
      <c r="AH141" s="170"/>
    </row>
    <row r="142" spans="1:34" ht="15" customHeight="1" x14ac:dyDescent="0.3">
      <c r="A142" s="138">
        <v>1047</v>
      </c>
      <c r="B142" s="163"/>
      <c r="C142" s="164"/>
      <c r="D142" s="164"/>
      <c r="E142" s="164"/>
      <c r="F142" s="164">
        <f>I142</f>
        <v>1</v>
      </c>
      <c r="G142" s="165" t="s">
        <v>1909</v>
      </c>
      <c r="H142" s="166" t="s">
        <v>1910</v>
      </c>
      <c r="I142" s="164">
        <v>1</v>
      </c>
      <c r="J142" s="167">
        <v>1</v>
      </c>
      <c r="K142" s="168">
        <f>COUNT(I142:I142)</f>
        <v>1</v>
      </c>
      <c r="L142" s="164"/>
      <c r="M142" s="164"/>
      <c r="N142" s="164"/>
      <c r="O142" s="164"/>
      <c r="P142" s="199"/>
      <c r="Q142" s="169" t="s">
        <v>1583</v>
      </c>
      <c r="R142" s="169" t="s">
        <v>1584</v>
      </c>
      <c r="S142" s="169" t="s">
        <v>1585</v>
      </c>
      <c r="T142" s="143"/>
      <c r="U142" s="143"/>
      <c r="V142" s="143"/>
      <c r="W142" s="163" t="s">
        <v>1911</v>
      </c>
      <c r="X142" s="164"/>
      <c r="Y142" s="164"/>
      <c r="Z142" s="164"/>
      <c r="AA142" s="163"/>
      <c r="AB142" s="163"/>
      <c r="AC142" s="164"/>
      <c r="AD142" s="164"/>
      <c r="AE142" s="163"/>
      <c r="AF142" s="164"/>
      <c r="AG142" s="164"/>
      <c r="AH142" s="170"/>
    </row>
    <row r="143" spans="1:34" ht="15" customHeight="1" x14ac:dyDescent="0.3">
      <c r="A143" s="138">
        <v>1055</v>
      </c>
      <c r="B143" s="180"/>
      <c r="C143" s="181"/>
      <c r="D143" s="181"/>
      <c r="E143" s="161">
        <f>COUNTIF(F143:F148,"&gt;0")</f>
        <v>5</v>
      </c>
      <c r="F143" s="161"/>
      <c r="G143" s="162" t="s">
        <v>1912</v>
      </c>
      <c r="H143" s="162" t="s">
        <v>1913</v>
      </c>
      <c r="I143" s="181"/>
      <c r="J143" s="182"/>
      <c r="K143" s="168"/>
      <c r="L143" s="181"/>
      <c r="M143" s="181"/>
      <c r="N143" s="155"/>
      <c r="O143" s="155"/>
      <c r="P143" s="199"/>
      <c r="Q143" s="143"/>
      <c r="R143" s="143"/>
      <c r="S143" s="143"/>
      <c r="T143" s="143"/>
      <c r="U143" s="143"/>
      <c r="V143" s="143"/>
      <c r="W143" s="180"/>
      <c r="X143" s="181"/>
      <c r="Y143" s="181"/>
      <c r="Z143" s="181"/>
      <c r="AA143" s="180"/>
      <c r="AB143" s="180"/>
      <c r="AC143" s="181"/>
      <c r="AD143" s="181"/>
      <c r="AE143" s="180"/>
      <c r="AF143" s="181"/>
      <c r="AG143" s="181"/>
      <c r="AH143" s="183"/>
    </row>
    <row r="144" spans="1:34" ht="15" customHeight="1" x14ac:dyDescent="0.3">
      <c r="A144" s="138">
        <v>1056</v>
      </c>
      <c r="B144" s="163"/>
      <c r="C144" s="164"/>
      <c r="D144" s="164"/>
      <c r="E144" s="164"/>
      <c r="F144" s="164">
        <f t="shared" ref="F144:F148" si="33">I144</f>
        <v>1</v>
      </c>
      <c r="G144" s="165" t="s">
        <v>1914</v>
      </c>
      <c r="H144" s="166" t="s">
        <v>1915</v>
      </c>
      <c r="I144" s="164">
        <v>1</v>
      </c>
      <c r="J144" s="167">
        <v>1</v>
      </c>
      <c r="K144" s="168">
        <f>COUNT(I144:I144)</f>
        <v>1</v>
      </c>
      <c r="L144" s="164"/>
      <c r="M144" s="164"/>
      <c r="N144" s="164"/>
      <c r="O144" s="164"/>
      <c r="P144" s="199"/>
      <c r="Q144" s="169" t="s">
        <v>1583</v>
      </c>
      <c r="R144" s="169" t="s">
        <v>1584</v>
      </c>
      <c r="S144" s="169" t="s">
        <v>1585</v>
      </c>
      <c r="T144" s="169" t="s">
        <v>1584</v>
      </c>
      <c r="U144" s="143"/>
      <c r="V144" s="143"/>
      <c r="W144" s="163" t="s">
        <v>1916</v>
      </c>
      <c r="X144" s="164"/>
      <c r="Y144" s="164"/>
      <c r="Z144" s="164"/>
      <c r="AA144" s="163"/>
      <c r="AB144" s="163"/>
      <c r="AC144" s="164"/>
      <c r="AD144" s="164"/>
      <c r="AE144" s="163"/>
      <c r="AF144" s="164"/>
      <c r="AG144" s="164"/>
      <c r="AH144" s="170"/>
    </row>
    <row r="145" spans="1:34" ht="15" customHeight="1" x14ac:dyDescent="0.3">
      <c r="A145" s="138">
        <v>1060</v>
      </c>
      <c r="B145" s="163"/>
      <c r="C145" s="164"/>
      <c r="D145" s="164"/>
      <c r="E145" s="164"/>
      <c r="F145" s="164">
        <f t="shared" si="33"/>
        <v>1</v>
      </c>
      <c r="G145" s="165" t="s">
        <v>1917</v>
      </c>
      <c r="H145" s="166" t="s">
        <v>1918</v>
      </c>
      <c r="I145" s="164">
        <v>1</v>
      </c>
      <c r="J145" s="167">
        <v>1</v>
      </c>
      <c r="K145" s="168">
        <f>COUNT(I145:I145)</f>
        <v>1</v>
      </c>
      <c r="L145" s="164"/>
      <c r="M145" s="164"/>
      <c r="N145" s="164"/>
      <c r="O145" s="164"/>
      <c r="P145" s="199"/>
      <c r="Q145" s="169" t="s">
        <v>1583</v>
      </c>
      <c r="R145" s="169" t="s">
        <v>1584</v>
      </c>
      <c r="S145" s="169" t="s">
        <v>1585</v>
      </c>
      <c r="T145" s="169" t="s">
        <v>1584</v>
      </c>
      <c r="U145" s="143"/>
      <c r="V145" s="143"/>
      <c r="W145" s="163" t="s">
        <v>1919</v>
      </c>
      <c r="X145" s="164"/>
      <c r="Y145" s="164"/>
      <c r="Z145" s="164"/>
      <c r="AA145" s="163"/>
      <c r="AB145" s="163"/>
      <c r="AC145" s="164"/>
      <c r="AD145" s="164"/>
      <c r="AE145" s="163"/>
      <c r="AF145" s="164"/>
      <c r="AG145" s="164"/>
      <c r="AH145" s="170"/>
    </row>
    <row r="146" spans="1:34" ht="14.25" customHeight="1" x14ac:dyDescent="0.3">
      <c r="A146" s="138">
        <v>1067</v>
      </c>
      <c r="B146" s="163"/>
      <c r="C146" s="164"/>
      <c r="D146" s="164"/>
      <c r="E146" s="164"/>
      <c r="F146" s="164">
        <f t="shared" si="33"/>
        <v>1</v>
      </c>
      <c r="G146" s="165" t="s">
        <v>1920</v>
      </c>
      <c r="H146" s="166" t="s">
        <v>1921</v>
      </c>
      <c r="I146" s="164">
        <v>1</v>
      </c>
      <c r="J146" s="167">
        <v>1</v>
      </c>
      <c r="K146" s="168">
        <f t="shared" ref="K146:K148" si="34">COUNT(I146:I146)</f>
        <v>1</v>
      </c>
      <c r="L146" s="164"/>
      <c r="M146" s="164"/>
      <c r="N146" s="164"/>
      <c r="O146" s="164"/>
      <c r="P146" s="199"/>
      <c r="Q146" s="169" t="s">
        <v>1583</v>
      </c>
      <c r="R146" s="169" t="s">
        <v>1584</v>
      </c>
      <c r="S146" s="169" t="s">
        <v>1585</v>
      </c>
      <c r="T146" s="169" t="s">
        <v>1584</v>
      </c>
      <c r="U146" s="143"/>
      <c r="V146" s="143"/>
      <c r="W146" s="163" t="s">
        <v>1922</v>
      </c>
      <c r="X146" s="164"/>
      <c r="Y146" s="164"/>
      <c r="Z146" s="164"/>
      <c r="AA146" s="163"/>
      <c r="AB146" s="163"/>
      <c r="AC146" s="164"/>
      <c r="AD146" s="164"/>
      <c r="AE146" s="163"/>
      <c r="AF146" s="164"/>
      <c r="AG146" s="164"/>
      <c r="AH146" s="170"/>
    </row>
    <row r="147" spans="1:34" ht="15" customHeight="1" x14ac:dyDescent="0.3">
      <c r="A147" s="138">
        <v>1075</v>
      </c>
      <c r="B147" s="163"/>
      <c r="C147" s="164"/>
      <c r="D147" s="164"/>
      <c r="E147" s="164"/>
      <c r="F147" s="164">
        <f t="shared" si="33"/>
        <v>1</v>
      </c>
      <c r="G147" s="165" t="s">
        <v>1923</v>
      </c>
      <c r="H147" s="166" t="s">
        <v>1924</v>
      </c>
      <c r="I147" s="164">
        <v>1</v>
      </c>
      <c r="J147" s="167">
        <v>1</v>
      </c>
      <c r="K147" s="168">
        <f t="shared" si="34"/>
        <v>1</v>
      </c>
      <c r="L147" s="164"/>
      <c r="M147" s="164"/>
      <c r="N147" s="164"/>
      <c r="O147" s="164"/>
      <c r="P147" s="199"/>
      <c r="Q147" s="169" t="s">
        <v>1763</v>
      </c>
      <c r="R147" s="169" t="s">
        <v>1584</v>
      </c>
      <c r="S147" s="169" t="s">
        <v>1584</v>
      </c>
      <c r="T147" s="169" t="s">
        <v>1764</v>
      </c>
      <c r="U147" s="143"/>
      <c r="V147" s="143"/>
      <c r="W147" s="163" t="s">
        <v>1925</v>
      </c>
      <c r="X147" s="164"/>
      <c r="Y147" s="164"/>
      <c r="Z147" s="164"/>
      <c r="AA147" s="163"/>
      <c r="AB147" s="163" t="s">
        <v>1765</v>
      </c>
      <c r="AC147" s="164"/>
      <c r="AD147" s="164"/>
      <c r="AE147" s="163"/>
      <c r="AF147" s="164"/>
      <c r="AG147" s="164"/>
      <c r="AH147" s="170"/>
    </row>
    <row r="148" spans="1:34" ht="15" customHeight="1" x14ac:dyDescent="0.3">
      <c r="A148" s="138">
        <v>1078</v>
      </c>
      <c r="B148" s="163"/>
      <c r="C148" s="164"/>
      <c r="D148" s="164"/>
      <c r="E148" s="164"/>
      <c r="F148" s="164">
        <f t="shared" si="33"/>
        <v>1</v>
      </c>
      <c r="G148" s="165" t="s">
        <v>1926</v>
      </c>
      <c r="H148" s="166" t="s">
        <v>1927</v>
      </c>
      <c r="I148" s="164">
        <v>1</v>
      </c>
      <c r="J148" s="167">
        <v>1</v>
      </c>
      <c r="K148" s="168">
        <f t="shared" si="34"/>
        <v>1</v>
      </c>
      <c r="L148" s="164"/>
      <c r="M148" s="164"/>
      <c r="N148" s="164"/>
      <c r="O148" s="164"/>
      <c r="P148" s="199"/>
      <c r="Q148" s="169" t="s">
        <v>1583</v>
      </c>
      <c r="R148" s="169" t="s">
        <v>1584</v>
      </c>
      <c r="S148" s="169" t="s">
        <v>1585</v>
      </c>
      <c r="T148" s="169" t="s">
        <v>1584</v>
      </c>
      <c r="U148" s="143"/>
      <c r="V148" s="143"/>
      <c r="W148" s="163" t="s">
        <v>1928</v>
      </c>
      <c r="X148" s="164"/>
      <c r="Y148" s="164"/>
      <c r="Z148" s="164"/>
      <c r="AA148" s="163"/>
      <c r="AB148" s="163"/>
      <c r="AC148" s="164"/>
      <c r="AD148" s="164"/>
      <c r="AE148" s="163"/>
      <c r="AF148" s="164"/>
      <c r="AG148" s="164"/>
      <c r="AH148" s="170"/>
    </row>
    <row r="149" spans="1:34" ht="15" customHeight="1" x14ac:dyDescent="0.3">
      <c r="A149" s="138">
        <v>1086</v>
      </c>
      <c r="B149" s="163"/>
      <c r="C149" s="164"/>
      <c r="D149" s="164"/>
      <c r="E149" s="161">
        <f>COUNTIF(F149:F150,"&gt;0")</f>
        <v>1</v>
      </c>
      <c r="F149" s="161"/>
      <c r="G149" s="162" t="s">
        <v>1929</v>
      </c>
      <c r="H149" s="162" t="s">
        <v>1930</v>
      </c>
      <c r="I149" s="164"/>
      <c r="J149" s="167"/>
      <c r="K149" s="168"/>
      <c r="L149" s="164"/>
      <c r="M149" s="164"/>
      <c r="N149" s="164"/>
      <c r="O149" s="164"/>
      <c r="P149" s="199"/>
      <c r="Q149" s="143"/>
      <c r="R149" s="143"/>
      <c r="S149" s="143"/>
      <c r="T149" s="143"/>
      <c r="U149" s="143"/>
      <c r="V149" s="143"/>
      <c r="W149" s="163"/>
      <c r="X149" s="164"/>
      <c r="Y149" s="164"/>
      <c r="Z149" s="164"/>
      <c r="AA149" s="163"/>
      <c r="AB149" s="163"/>
      <c r="AC149" s="164"/>
      <c r="AD149" s="164"/>
      <c r="AE149" s="163"/>
      <c r="AF149" s="164"/>
      <c r="AG149" s="164"/>
      <c r="AH149" s="170"/>
    </row>
    <row r="150" spans="1:34" ht="15" customHeight="1" x14ac:dyDescent="0.3">
      <c r="A150" s="138">
        <v>1087</v>
      </c>
      <c r="B150" s="163"/>
      <c r="C150" s="164"/>
      <c r="D150" s="164"/>
      <c r="E150" s="164"/>
      <c r="F150" s="164">
        <f t="shared" ref="F150" si="35">I150</f>
        <v>1</v>
      </c>
      <c r="G150" s="165" t="s">
        <v>1931</v>
      </c>
      <c r="H150" s="166" t="s">
        <v>1932</v>
      </c>
      <c r="I150" s="164">
        <v>1</v>
      </c>
      <c r="J150" s="167">
        <v>1</v>
      </c>
      <c r="K150" s="168">
        <f>COUNT(I150:I150)</f>
        <v>1</v>
      </c>
      <c r="L150" s="164"/>
      <c r="M150" s="164"/>
      <c r="N150" s="164"/>
      <c r="O150" s="164"/>
      <c r="P150" s="199"/>
      <c r="Q150" s="169" t="s">
        <v>1583</v>
      </c>
      <c r="R150" s="169" t="s">
        <v>1584</v>
      </c>
      <c r="S150" s="169" t="s">
        <v>1585</v>
      </c>
      <c r="T150" s="143"/>
      <c r="U150" s="143"/>
      <c r="V150" s="143"/>
      <c r="W150" s="163" t="s">
        <v>1933</v>
      </c>
      <c r="X150" s="164"/>
      <c r="Y150" s="164"/>
      <c r="Z150" s="164"/>
      <c r="AA150" s="163"/>
      <c r="AB150" s="163"/>
      <c r="AC150" s="164"/>
      <c r="AD150" s="164"/>
      <c r="AE150" s="163"/>
      <c r="AF150" s="164"/>
      <c r="AG150" s="164"/>
      <c r="AH150" s="170"/>
    </row>
    <row r="151" spans="1:34" ht="15" customHeight="1" x14ac:dyDescent="0.3">
      <c r="A151" s="138">
        <v>1110</v>
      </c>
      <c r="B151" s="180"/>
      <c r="C151" s="181"/>
      <c r="D151" s="181"/>
      <c r="E151" s="161">
        <f>COUNTIF(F151:F152,"&gt;0")</f>
        <v>1</v>
      </c>
      <c r="F151" s="161"/>
      <c r="G151" s="162" t="s">
        <v>1934</v>
      </c>
      <c r="H151" s="162" t="s">
        <v>1935</v>
      </c>
      <c r="I151" s="181"/>
      <c r="J151" s="182"/>
      <c r="K151" s="181"/>
      <c r="L151" s="155"/>
      <c r="M151" s="181"/>
      <c r="N151" s="181"/>
      <c r="O151" s="181"/>
      <c r="P151" s="199"/>
      <c r="Q151" s="143"/>
      <c r="R151" s="143"/>
      <c r="S151" s="143"/>
      <c r="T151" s="143"/>
      <c r="U151" s="143"/>
      <c r="V151" s="143"/>
      <c r="W151" s="180"/>
      <c r="X151" s="181"/>
      <c r="Y151" s="181"/>
      <c r="Z151" s="181"/>
      <c r="AA151" s="180"/>
      <c r="AB151" s="180"/>
      <c r="AC151" s="181"/>
      <c r="AD151" s="181"/>
      <c r="AE151" s="180"/>
      <c r="AF151" s="181"/>
      <c r="AG151" s="181"/>
      <c r="AH151" s="183"/>
    </row>
    <row r="152" spans="1:34" ht="15" customHeight="1" x14ac:dyDescent="0.3">
      <c r="A152" s="138">
        <v>1113</v>
      </c>
      <c r="B152" s="163"/>
      <c r="C152" s="164"/>
      <c r="D152" s="164"/>
      <c r="E152" s="164"/>
      <c r="F152" s="164">
        <f t="shared" ref="F152" si="36">I152</f>
        <v>1</v>
      </c>
      <c r="G152" s="165" t="s">
        <v>1936</v>
      </c>
      <c r="H152" s="166" t="s">
        <v>1937</v>
      </c>
      <c r="I152" s="164">
        <v>1</v>
      </c>
      <c r="J152" s="167">
        <v>1</v>
      </c>
      <c r="K152" s="168">
        <f t="shared" ref="K152" si="37">COUNT(I152:I152)</f>
        <v>1</v>
      </c>
      <c r="L152" s="164"/>
      <c r="M152" s="164"/>
      <c r="N152" s="164"/>
      <c r="O152" s="164"/>
      <c r="P152" s="199"/>
      <c r="Q152" s="169" t="s">
        <v>1583</v>
      </c>
      <c r="R152" s="169" t="s">
        <v>1938</v>
      </c>
      <c r="S152" s="169" t="s">
        <v>1584</v>
      </c>
      <c r="T152" s="143"/>
      <c r="U152" s="143"/>
      <c r="V152" s="143"/>
      <c r="W152" s="163" t="s">
        <v>1939</v>
      </c>
      <c r="X152" s="164"/>
      <c r="Y152" s="164"/>
      <c r="Z152" s="164"/>
      <c r="AA152" s="163"/>
      <c r="AB152" s="163"/>
      <c r="AC152" s="164" t="s">
        <v>1637</v>
      </c>
      <c r="AD152" s="164"/>
      <c r="AE152" s="163"/>
      <c r="AF152" s="164" t="s">
        <v>1637</v>
      </c>
      <c r="AG152" s="164"/>
      <c r="AH152" s="170"/>
    </row>
    <row r="153" spans="1:34" ht="15" customHeight="1" x14ac:dyDescent="0.3">
      <c r="A153" s="138">
        <v>1123</v>
      </c>
      <c r="B153" s="163"/>
      <c r="C153" s="164"/>
      <c r="D153" s="164"/>
      <c r="E153" s="161">
        <f>COUNTIF(F153:F157,"&gt;0")</f>
        <v>4</v>
      </c>
      <c r="F153" s="161"/>
      <c r="G153" s="162" t="s">
        <v>1940</v>
      </c>
      <c r="H153" s="162" t="s">
        <v>1941</v>
      </c>
      <c r="I153" s="164"/>
      <c r="J153" s="167"/>
      <c r="K153" s="168"/>
      <c r="L153" s="164"/>
      <c r="M153" s="164"/>
      <c r="N153" s="164"/>
      <c r="O153" s="164"/>
      <c r="P153" s="199"/>
      <c r="Q153" s="143"/>
      <c r="R153" s="143"/>
      <c r="S153" s="143"/>
      <c r="T153" s="143"/>
      <c r="U153" s="143"/>
      <c r="V153" s="143"/>
      <c r="W153" s="163"/>
      <c r="X153" s="164"/>
      <c r="Y153" s="164"/>
      <c r="Z153" s="164"/>
      <c r="AA153" s="163"/>
      <c r="AB153" s="163"/>
      <c r="AC153" s="164"/>
      <c r="AD153" s="164"/>
      <c r="AE153" s="163"/>
      <c r="AF153" s="164"/>
      <c r="AG153" s="164"/>
      <c r="AH153" s="170"/>
    </row>
    <row r="154" spans="1:34" ht="15" customHeight="1" x14ac:dyDescent="0.3">
      <c r="A154" s="138">
        <v>1125</v>
      </c>
      <c r="B154" s="163"/>
      <c r="C154" s="164"/>
      <c r="D154" s="164"/>
      <c r="E154" s="164"/>
      <c r="F154" s="164">
        <f t="shared" ref="F154:F157" si="38">I154</f>
        <v>1</v>
      </c>
      <c r="G154" s="165" t="s">
        <v>1942</v>
      </c>
      <c r="H154" s="166" t="s">
        <v>1943</v>
      </c>
      <c r="I154" s="164">
        <v>1</v>
      </c>
      <c r="J154" s="167">
        <v>1</v>
      </c>
      <c r="K154" s="168">
        <f>COUNT(I154:I154)</f>
        <v>1</v>
      </c>
      <c r="L154" s="164"/>
      <c r="M154" s="164"/>
      <c r="N154" s="164"/>
      <c r="O154" s="164"/>
      <c r="P154" s="199"/>
      <c r="Q154" s="169" t="s">
        <v>1583</v>
      </c>
      <c r="R154" s="169" t="s">
        <v>1584</v>
      </c>
      <c r="S154" s="169" t="s">
        <v>1585</v>
      </c>
      <c r="T154" s="143"/>
      <c r="U154" s="143"/>
      <c r="V154" s="143"/>
      <c r="W154" s="163"/>
      <c r="X154" s="164"/>
      <c r="Y154" s="164"/>
      <c r="Z154" s="164"/>
      <c r="AA154" s="163"/>
      <c r="AB154" s="163"/>
      <c r="AC154" s="164"/>
      <c r="AD154" s="164"/>
      <c r="AE154" s="163"/>
      <c r="AF154" s="164"/>
      <c r="AG154" s="164"/>
      <c r="AH154" s="170"/>
    </row>
    <row r="155" spans="1:34" ht="15" customHeight="1" x14ac:dyDescent="0.3">
      <c r="A155" s="138">
        <v>1128</v>
      </c>
      <c r="B155" s="163"/>
      <c r="C155" s="164"/>
      <c r="D155" s="164"/>
      <c r="E155" s="164"/>
      <c r="F155" s="164">
        <f t="shared" si="38"/>
        <v>1</v>
      </c>
      <c r="G155" s="165" t="s">
        <v>1944</v>
      </c>
      <c r="H155" s="166" t="s">
        <v>1945</v>
      </c>
      <c r="I155" s="164">
        <v>1</v>
      </c>
      <c r="J155" s="167">
        <v>1</v>
      </c>
      <c r="K155" s="168">
        <f>COUNT(I155:I155)</f>
        <v>1</v>
      </c>
      <c r="L155" s="164"/>
      <c r="M155" s="164"/>
      <c r="N155" s="164"/>
      <c r="O155" s="164"/>
      <c r="P155" s="199"/>
      <c r="Q155" s="169" t="s">
        <v>1583</v>
      </c>
      <c r="R155" s="169" t="s">
        <v>1584</v>
      </c>
      <c r="S155" s="169" t="s">
        <v>1585</v>
      </c>
      <c r="T155" s="169" t="s">
        <v>1584</v>
      </c>
      <c r="U155" s="143"/>
      <c r="V155" s="143"/>
      <c r="W155" s="163" t="s">
        <v>1946</v>
      </c>
      <c r="X155" s="164"/>
      <c r="Y155" s="164"/>
      <c r="Z155" s="164"/>
      <c r="AA155" s="163"/>
      <c r="AB155" s="163"/>
      <c r="AC155" s="164"/>
      <c r="AD155" s="164"/>
      <c r="AE155" s="163"/>
      <c r="AF155" s="164"/>
      <c r="AG155" s="164"/>
      <c r="AH155" s="170"/>
    </row>
    <row r="156" spans="1:34" ht="15" customHeight="1" x14ac:dyDescent="0.3">
      <c r="A156" s="138">
        <v>1131</v>
      </c>
      <c r="B156" s="163"/>
      <c r="C156" s="164"/>
      <c r="D156" s="164"/>
      <c r="E156" s="164"/>
      <c r="F156" s="164">
        <f t="shared" si="38"/>
        <v>1</v>
      </c>
      <c r="G156" s="165" t="s">
        <v>1947</v>
      </c>
      <c r="H156" s="166" t="s">
        <v>1948</v>
      </c>
      <c r="I156" s="164">
        <v>1</v>
      </c>
      <c r="J156" s="167">
        <v>1</v>
      </c>
      <c r="K156" s="168">
        <f>COUNT(I156:I156)</f>
        <v>1</v>
      </c>
      <c r="L156" s="164"/>
      <c r="M156" s="164"/>
      <c r="N156" s="164"/>
      <c r="O156" s="164"/>
      <c r="P156" s="199"/>
      <c r="Q156" s="169" t="s">
        <v>1583</v>
      </c>
      <c r="R156" s="169" t="s">
        <v>1584</v>
      </c>
      <c r="S156" s="169" t="s">
        <v>1585</v>
      </c>
      <c r="T156" s="169" t="s">
        <v>1584</v>
      </c>
      <c r="U156" s="143"/>
      <c r="V156" s="143"/>
      <c r="W156" s="163" t="s">
        <v>1949</v>
      </c>
      <c r="X156" s="164"/>
      <c r="Y156" s="164"/>
      <c r="Z156" s="164"/>
      <c r="AA156" s="163"/>
      <c r="AB156" s="163"/>
      <c r="AC156" s="164"/>
      <c r="AD156" s="164"/>
      <c r="AE156" s="163"/>
      <c r="AF156" s="164"/>
      <c r="AG156" s="164"/>
      <c r="AH156" s="170"/>
    </row>
    <row r="157" spans="1:34" ht="15" customHeight="1" x14ac:dyDescent="0.3">
      <c r="A157" s="138">
        <v>1132</v>
      </c>
      <c r="B157" s="163"/>
      <c r="C157" s="164"/>
      <c r="D157" s="164"/>
      <c r="E157" s="164"/>
      <c r="F157" s="164">
        <f t="shared" si="38"/>
        <v>1</v>
      </c>
      <c r="G157" s="200" t="s">
        <v>1950</v>
      </c>
      <c r="H157" s="201" t="s">
        <v>1951</v>
      </c>
      <c r="I157" s="164">
        <v>1</v>
      </c>
      <c r="J157" s="167">
        <v>1</v>
      </c>
      <c r="K157" s="144"/>
      <c r="L157" s="164"/>
      <c r="M157" s="168">
        <f>COUNT(I157:I157)</f>
        <v>1</v>
      </c>
      <c r="N157" s="164"/>
      <c r="O157" s="164"/>
      <c r="P157" s="199"/>
      <c r="Q157" s="169" t="s">
        <v>1583</v>
      </c>
      <c r="R157" s="169" t="s">
        <v>1584</v>
      </c>
      <c r="S157" s="169" t="s">
        <v>1585</v>
      </c>
      <c r="T157" s="169" t="s">
        <v>1584</v>
      </c>
      <c r="U157" s="143"/>
      <c r="V157" s="143"/>
      <c r="W157" s="163"/>
      <c r="X157" s="164"/>
      <c r="Y157" s="164"/>
      <c r="Z157" s="164"/>
      <c r="AA157" s="163"/>
      <c r="AB157" s="163"/>
      <c r="AC157" s="164"/>
      <c r="AD157" s="164"/>
      <c r="AE157" s="163"/>
      <c r="AF157" s="164"/>
      <c r="AG157" s="164"/>
      <c r="AH157" s="170"/>
    </row>
    <row r="158" spans="1:34" ht="15" customHeight="1" x14ac:dyDescent="0.3">
      <c r="A158" s="138">
        <v>1134</v>
      </c>
      <c r="B158" s="163"/>
      <c r="C158" s="164"/>
      <c r="D158" s="164"/>
      <c r="E158" s="161">
        <f>COUNTIF(F158:F159,"&gt;0")</f>
        <v>1</v>
      </c>
      <c r="F158" s="161"/>
      <c r="G158" s="162" t="s">
        <v>1952</v>
      </c>
      <c r="H158" s="162" t="s">
        <v>1953</v>
      </c>
      <c r="I158" s="164"/>
      <c r="J158" s="167"/>
      <c r="K158" s="168"/>
      <c r="L158" s="164"/>
      <c r="M158" s="164"/>
      <c r="N158" s="164"/>
      <c r="O158" s="164"/>
      <c r="P158" s="199"/>
      <c r="Q158" s="143"/>
      <c r="R158" s="143"/>
      <c r="S158" s="143"/>
      <c r="T158" s="143"/>
      <c r="U158" s="143"/>
      <c r="V158" s="143"/>
      <c r="W158" s="163"/>
      <c r="X158" s="164"/>
      <c r="Y158" s="164"/>
      <c r="Z158" s="164"/>
      <c r="AA158" s="163"/>
      <c r="AB158" s="163"/>
      <c r="AC158" s="164"/>
      <c r="AD158" s="164"/>
      <c r="AE158" s="163"/>
      <c r="AF158" s="164"/>
      <c r="AG158" s="164"/>
      <c r="AH158" s="170"/>
    </row>
    <row r="159" spans="1:34" ht="15" customHeight="1" x14ac:dyDescent="0.3">
      <c r="A159" s="138">
        <v>1135</v>
      </c>
      <c r="B159" s="163"/>
      <c r="C159" s="164"/>
      <c r="D159" s="164"/>
      <c r="E159" s="164"/>
      <c r="F159" s="164">
        <f>I159</f>
        <v>1</v>
      </c>
      <c r="G159" s="165" t="s">
        <v>1954</v>
      </c>
      <c r="H159" s="166" t="s">
        <v>1955</v>
      </c>
      <c r="I159" s="164">
        <v>1</v>
      </c>
      <c r="J159" s="167">
        <v>1</v>
      </c>
      <c r="K159" s="168">
        <f>COUNT(I159:I159)</f>
        <v>1</v>
      </c>
      <c r="L159" s="164"/>
      <c r="M159" s="164"/>
      <c r="N159" s="164"/>
      <c r="O159" s="164"/>
      <c r="P159" s="199"/>
      <c r="Q159" s="169" t="s">
        <v>1583</v>
      </c>
      <c r="R159" s="169" t="s">
        <v>1584</v>
      </c>
      <c r="S159" s="169" t="s">
        <v>1585</v>
      </c>
      <c r="T159" s="143"/>
      <c r="U159" s="143"/>
      <c r="V159" s="143"/>
      <c r="W159" s="163" t="s">
        <v>1956</v>
      </c>
      <c r="X159" s="164"/>
      <c r="Y159" s="164"/>
      <c r="Z159" s="164"/>
      <c r="AA159" s="163"/>
      <c r="AB159" s="163"/>
      <c r="AC159" s="164"/>
      <c r="AD159" s="164"/>
      <c r="AE159" s="163"/>
      <c r="AF159" s="164"/>
      <c r="AG159" s="164"/>
      <c r="AH159" s="170"/>
    </row>
    <row r="160" spans="1:34" ht="15" customHeight="1" x14ac:dyDescent="0.3">
      <c r="A160" s="138">
        <v>1146</v>
      </c>
      <c r="B160" s="163"/>
      <c r="C160" s="164"/>
      <c r="D160" s="164"/>
      <c r="E160" s="161">
        <f>COUNTIF(F160:F161,"&gt;0")</f>
        <v>1</v>
      </c>
      <c r="F160" s="161"/>
      <c r="G160" s="162" t="s">
        <v>1957</v>
      </c>
      <c r="H160" s="162" t="s">
        <v>1958</v>
      </c>
      <c r="I160" s="164"/>
      <c r="J160" s="167"/>
      <c r="K160" s="168"/>
      <c r="L160" s="164"/>
      <c r="M160" s="164"/>
      <c r="N160" s="164"/>
      <c r="O160" s="164"/>
      <c r="P160" s="199"/>
      <c r="Q160" s="143"/>
      <c r="R160" s="143"/>
      <c r="S160" s="143"/>
      <c r="T160" s="143"/>
      <c r="U160" s="143"/>
      <c r="V160" s="143"/>
      <c r="W160" s="163"/>
      <c r="X160" s="164"/>
      <c r="Y160" s="164"/>
      <c r="Z160" s="164"/>
      <c r="AA160" s="163"/>
      <c r="AB160" s="163"/>
      <c r="AC160" s="164"/>
      <c r="AD160" s="164"/>
      <c r="AE160" s="163"/>
      <c r="AF160" s="164"/>
      <c r="AG160" s="164"/>
      <c r="AH160" s="170"/>
    </row>
    <row r="161" spans="1:34" ht="15" customHeight="1" x14ac:dyDescent="0.3">
      <c r="A161" s="138">
        <v>1148</v>
      </c>
      <c r="B161" s="163"/>
      <c r="C161" s="164"/>
      <c r="D161" s="164"/>
      <c r="E161" s="164"/>
      <c r="F161" s="164">
        <f t="shared" ref="F161:F171" si="39">I161</f>
        <v>1</v>
      </c>
      <c r="G161" s="165" t="s">
        <v>1959</v>
      </c>
      <c r="H161" s="166" t="s">
        <v>1960</v>
      </c>
      <c r="I161" s="164">
        <v>1</v>
      </c>
      <c r="J161" s="167">
        <v>1</v>
      </c>
      <c r="K161" s="168">
        <f>COUNT(I161:I161)</f>
        <v>1</v>
      </c>
      <c r="L161" s="164"/>
      <c r="M161" s="164"/>
      <c r="N161" s="164"/>
      <c r="O161" s="164"/>
      <c r="P161" s="199"/>
      <c r="Q161" s="169" t="s">
        <v>1583</v>
      </c>
      <c r="R161" s="169" t="s">
        <v>1584</v>
      </c>
      <c r="S161" s="169" t="s">
        <v>1585</v>
      </c>
      <c r="T161" s="143"/>
      <c r="U161" s="143"/>
      <c r="V161" s="143"/>
      <c r="W161" s="163" t="s">
        <v>1961</v>
      </c>
      <c r="X161" s="164"/>
      <c r="Y161" s="164"/>
      <c r="Z161" s="164"/>
      <c r="AA161" s="163"/>
      <c r="AB161" s="163"/>
      <c r="AC161" s="164"/>
      <c r="AD161" s="164"/>
      <c r="AE161" s="163"/>
      <c r="AF161" s="164"/>
      <c r="AG161" s="164"/>
      <c r="AH161" s="170"/>
    </row>
    <row r="162" spans="1:34" ht="15" customHeight="1" x14ac:dyDescent="0.3">
      <c r="A162" s="138">
        <v>1149</v>
      </c>
      <c r="B162" s="163"/>
      <c r="C162" s="164"/>
      <c r="D162" s="164"/>
      <c r="E162" s="161">
        <f>COUNTIF(F162:F163,"&gt;0")</f>
        <v>1</v>
      </c>
      <c r="F162" s="161"/>
      <c r="G162" s="162" t="s">
        <v>1962</v>
      </c>
      <c r="H162" s="162" t="s">
        <v>1963</v>
      </c>
      <c r="I162" s="164"/>
      <c r="J162" s="167"/>
      <c r="K162" s="168"/>
      <c r="L162" s="164"/>
      <c r="M162" s="164"/>
      <c r="N162" s="164"/>
      <c r="O162" s="164"/>
      <c r="P162" s="199"/>
      <c r="Q162" s="143"/>
      <c r="R162" s="143"/>
      <c r="S162" s="143"/>
      <c r="T162" s="143"/>
      <c r="U162" s="143"/>
      <c r="V162" s="143"/>
      <c r="W162" s="163"/>
      <c r="X162" s="164"/>
      <c r="Y162" s="164"/>
      <c r="Z162" s="164"/>
      <c r="AA162" s="163"/>
      <c r="AB162" s="163"/>
      <c r="AC162" s="164"/>
      <c r="AD162" s="164"/>
      <c r="AE162" s="163"/>
      <c r="AF162" s="164"/>
      <c r="AG162" s="164"/>
      <c r="AH162" s="170"/>
    </row>
    <row r="163" spans="1:34" ht="15" customHeight="1" x14ac:dyDescent="0.3">
      <c r="A163" s="138">
        <v>1150</v>
      </c>
      <c r="B163" s="163"/>
      <c r="C163" s="164"/>
      <c r="D163" s="164"/>
      <c r="E163" s="164"/>
      <c r="F163" s="164">
        <f t="shared" si="39"/>
        <v>1</v>
      </c>
      <c r="G163" s="165" t="s">
        <v>1964</v>
      </c>
      <c r="H163" s="166" t="s">
        <v>1965</v>
      </c>
      <c r="I163" s="164">
        <v>1</v>
      </c>
      <c r="J163" s="167">
        <v>1</v>
      </c>
      <c r="K163" s="168">
        <f>COUNT(I163:I163)</f>
        <v>1</v>
      </c>
      <c r="L163" s="164"/>
      <c r="M163" s="164"/>
      <c r="N163" s="164"/>
      <c r="O163" s="164"/>
      <c r="P163" s="199"/>
      <c r="Q163" s="169" t="s">
        <v>1583</v>
      </c>
      <c r="R163" s="169" t="s">
        <v>1584</v>
      </c>
      <c r="S163" s="169" t="s">
        <v>1585</v>
      </c>
      <c r="T163" s="143"/>
      <c r="U163" s="143"/>
      <c r="V163" s="143"/>
      <c r="W163" s="163" t="s">
        <v>1966</v>
      </c>
      <c r="X163" s="164"/>
      <c r="Y163" s="164"/>
      <c r="Z163" s="164"/>
      <c r="AA163" s="163"/>
      <c r="AB163" s="163"/>
      <c r="AC163" s="164"/>
      <c r="AD163" s="164"/>
      <c r="AE163" s="163"/>
      <c r="AF163" s="164"/>
      <c r="AG163" s="164"/>
      <c r="AH163" s="170"/>
    </row>
    <row r="164" spans="1:34" ht="15" customHeight="1" x14ac:dyDescent="0.3">
      <c r="A164" s="138">
        <v>1152</v>
      </c>
      <c r="B164" s="180"/>
      <c r="C164" s="181"/>
      <c r="D164" s="181"/>
      <c r="E164" s="161">
        <f>COUNTIF(F164:F165,"&gt;0")</f>
        <v>1</v>
      </c>
      <c r="F164" s="161"/>
      <c r="G164" s="162" t="s">
        <v>1967</v>
      </c>
      <c r="H164" s="162" t="s">
        <v>1968</v>
      </c>
      <c r="I164" s="181"/>
      <c r="J164" s="182"/>
      <c r="K164" s="181"/>
      <c r="L164" s="155"/>
      <c r="M164" s="181"/>
      <c r="N164" s="181"/>
      <c r="O164" s="181"/>
      <c r="P164" s="199"/>
      <c r="Q164" s="143"/>
      <c r="R164" s="143"/>
      <c r="S164" s="143"/>
      <c r="T164" s="143"/>
      <c r="U164" s="143"/>
      <c r="V164" s="143"/>
      <c r="W164" s="180"/>
      <c r="X164" s="181"/>
      <c r="Y164" s="181"/>
      <c r="Z164" s="181"/>
      <c r="AA164" s="180"/>
      <c r="AB164" s="180"/>
      <c r="AC164" s="181"/>
      <c r="AD164" s="181"/>
      <c r="AE164" s="180"/>
      <c r="AF164" s="181"/>
      <c r="AG164" s="181"/>
      <c r="AH164" s="183"/>
    </row>
    <row r="165" spans="1:34" ht="15" customHeight="1" x14ac:dyDescent="0.3">
      <c r="A165" s="138">
        <v>1153</v>
      </c>
      <c r="B165" s="163"/>
      <c r="C165" s="164"/>
      <c r="D165" s="164"/>
      <c r="E165" s="164"/>
      <c r="F165" s="164">
        <f t="shared" si="39"/>
        <v>1</v>
      </c>
      <c r="G165" s="165" t="s">
        <v>1969</v>
      </c>
      <c r="H165" s="166" t="s">
        <v>1970</v>
      </c>
      <c r="I165" s="164">
        <v>1</v>
      </c>
      <c r="J165" s="167">
        <v>1</v>
      </c>
      <c r="K165" s="155">
        <f>COUNT(I165)</f>
        <v>1</v>
      </c>
      <c r="L165" s="164"/>
      <c r="M165" s="144"/>
      <c r="N165" s="164"/>
      <c r="O165" s="164"/>
      <c r="P165" s="199"/>
      <c r="Q165" s="169" t="s">
        <v>1583</v>
      </c>
      <c r="R165" s="169" t="s">
        <v>1584</v>
      </c>
      <c r="S165" s="169" t="s">
        <v>1585</v>
      </c>
      <c r="T165" s="143"/>
      <c r="U165" s="143"/>
      <c r="V165" s="143"/>
      <c r="W165" s="163" t="s">
        <v>1971</v>
      </c>
      <c r="X165" s="164"/>
      <c r="Y165" s="164"/>
      <c r="Z165" s="164"/>
      <c r="AA165" s="163"/>
      <c r="AB165" s="163"/>
      <c r="AC165" s="164"/>
      <c r="AD165" s="164"/>
      <c r="AE165" s="163"/>
      <c r="AF165" s="164"/>
      <c r="AG165" s="164"/>
      <c r="AH165" s="170"/>
    </row>
    <row r="166" spans="1:34" ht="15" customHeight="1" x14ac:dyDescent="0.3">
      <c r="A166" s="138">
        <v>1161</v>
      </c>
      <c r="B166" s="163"/>
      <c r="C166" s="164"/>
      <c r="D166" s="164"/>
      <c r="E166" s="161">
        <f>COUNTIF(F166:F167,"&gt;0")</f>
        <v>1</v>
      </c>
      <c r="F166" s="161"/>
      <c r="G166" s="162" t="s">
        <v>1972</v>
      </c>
      <c r="H166" s="162" t="s">
        <v>1973</v>
      </c>
      <c r="I166" s="164"/>
      <c r="J166" s="167"/>
      <c r="K166" s="168"/>
      <c r="L166" s="164"/>
      <c r="M166" s="164"/>
      <c r="N166" s="164"/>
      <c r="O166" s="164"/>
      <c r="P166" s="199"/>
      <c r="Q166" s="143"/>
      <c r="R166" s="143"/>
      <c r="S166" s="143"/>
      <c r="T166" s="143"/>
      <c r="U166" s="143"/>
      <c r="V166" s="143"/>
      <c r="W166" s="163"/>
      <c r="X166" s="164"/>
      <c r="Y166" s="164"/>
      <c r="Z166" s="164"/>
      <c r="AA166" s="163"/>
      <c r="AB166" s="163"/>
      <c r="AC166" s="164"/>
      <c r="AD166" s="164"/>
      <c r="AE166" s="163"/>
      <c r="AF166" s="164"/>
      <c r="AG166" s="164"/>
      <c r="AH166" s="170"/>
    </row>
    <row r="167" spans="1:34" ht="15" customHeight="1" x14ac:dyDescent="0.3">
      <c r="A167" s="138">
        <v>1162</v>
      </c>
      <c r="B167" s="163"/>
      <c r="C167" s="164"/>
      <c r="D167" s="164"/>
      <c r="E167" s="164"/>
      <c r="F167" s="164">
        <f t="shared" si="39"/>
        <v>1</v>
      </c>
      <c r="G167" s="194" t="s">
        <v>1974</v>
      </c>
      <c r="H167" s="163" t="s">
        <v>1975</v>
      </c>
      <c r="I167" s="164">
        <v>1</v>
      </c>
      <c r="J167" s="167">
        <v>1</v>
      </c>
      <c r="K167" s="168">
        <f>COUNT(I167:I167)</f>
        <v>1</v>
      </c>
      <c r="L167" s="164"/>
      <c r="M167" s="164"/>
      <c r="N167" s="164"/>
      <c r="O167" s="164"/>
      <c r="P167" s="199"/>
      <c r="Q167" s="195" t="s">
        <v>1689</v>
      </c>
      <c r="R167" s="143"/>
      <c r="S167" s="143"/>
      <c r="T167" s="143"/>
      <c r="U167" s="169" t="s">
        <v>1690</v>
      </c>
      <c r="V167" s="169" t="s">
        <v>1690</v>
      </c>
      <c r="W167" s="163"/>
      <c r="X167" s="164"/>
      <c r="Y167" s="164"/>
      <c r="Z167" s="164"/>
      <c r="AA167" s="163"/>
      <c r="AB167" s="163"/>
      <c r="AC167" s="164"/>
      <c r="AD167" s="164"/>
      <c r="AE167" s="163"/>
      <c r="AF167" s="164"/>
      <c r="AG167" s="164"/>
      <c r="AH167" s="170"/>
    </row>
    <row r="168" spans="1:34" ht="15" customHeight="1" x14ac:dyDescent="0.3">
      <c r="A168" s="138">
        <v>1163</v>
      </c>
      <c r="B168" s="163"/>
      <c r="C168" s="164"/>
      <c r="D168" s="164"/>
      <c r="E168" s="161">
        <f>COUNTIF(F168:F169,"&gt;0")</f>
        <v>1</v>
      </c>
      <c r="F168" s="161"/>
      <c r="G168" s="162" t="s">
        <v>1976</v>
      </c>
      <c r="H168" s="162" t="s">
        <v>1977</v>
      </c>
      <c r="I168" s="164"/>
      <c r="J168" s="167"/>
      <c r="K168" s="168"/>
      <c r="L168" s="164"/>
      <c r="M168" s="164"/>
      <c r="N168" s="164"/>
      <c r="O168" s="164"/>
      <c r="P168" s="199"/>
      <c r="Q168" s="143"/>
      <c r="R168" s="143"/>
      <c r="S168" s="143"/>
      <c r="T168" s="143"/>
      <c r="U168" s="143"/>
      <c r="V168" s="143"/>
      <c r="W168" s="163"/>
      <c r="X168" s="164"/>
      <c r="Y168" s="164"/>
      <c r="Z168" s="164"/>
      <c r="AA168" s="163"/>
      <c r="AB168" s="163"/>
      <c r="AC168" s="164"/>
      <c r="AD168" s="164"/>
      <c r="AE168" s="163"/>
      <c r="AF168" s="164"/>
      <c r="AG168" s="164"/>
      <c r="AH168" s="170"/>
    </row>
    <row r="169" spans="1:34" ht="15" customHeight="1" x14ac:dyDescent="0.3">
      <c r="A169" s="138">
        <v>1165</v>
      </c>
      <c r="B169" s="163"/>
      <c r="C169" s="164"/>
      <c r="D169" s="164"/>
      <c r="E169" s="164"/>
      <c r="F169" s="164">
        <f>I169</f>
        <v>1</v>
      </c>
      <c r="G169" s="165" t="s">
        <v>1978</v>
      </c>
      <c r="H169" s="166" t="s">
        <v>1979</v>
      </c>
      <c r="I169" s="164">
        <v>1</v>
      </c>
      <c r="J169" s="167">
        <v>1</v>
      </c>
      <c r="K169" s="168">
        <f>COUNT(I169:I169)</f>
        <v>1</v>
      </c>
      <c r="L169" s="164"/>
      <c r="M169" s="164"/>
      <c r="N169" s="164"/>
      <c r="O169" s="164"/>
      <c r="P169" s="199"/>
      <c r="Q169" s="169" t="s">
        <v>1763</v>
      </c>
      <c r="R169" s="169" t="s">
        <v>1584</v>
      </c>
      <c r="S169" s="169" t="s">
        <v>1584</v>
      </c>
      <c r="T169" s="169" t="s">
        <v>1764</v>
      </c>
      <c r="U169" s="143"/>
      <c r="V169" s="143"/>
      <c r="W169" s="163" t="s">
        <v>1980</v>
      </c>
      <c r="X169" s="164"/>
      <c r="Y169" s="164"/>
      <c r="Z169" s="164"/>
      <c r="AA169" s="163"/>
      <c r="AB169" s="163" t="s">
        <v>1765</v>
      </c>
      <c r="AC169" s="164"/>
      <c r="AD169" s="164"/>
      <c r="AE169" s="163"/>
      <c r="AF169" s="164"/>
      <c r="AG169" s="164"/>
      <c r="AH169" s="170"/>
    </row>
    <row r="170" spans="1:34" ht="15" customHeight="1" x14ac:dyDescent="0.3">
      <c r="A170" s="138">
        <v>1170</v>
      </c>
      <c r="B170" s="163"/>
      <c r="C170" s="164"/>
      <c r="D170" s="164"/>
      <c r="E170" s="161">
        <f>COUNTIF(F170:F171,"&gt;0")</f>
        <v>1</v>
      </c>
      <c r="F170" s="161"/>
      <c r="G170" s="162" t="s">
        <v>1981</v>
      </c>
      <c r="H170" s="162" t="s">
        <v>1982</v>
      </c>
      <c r="I170" s="164"/>
      <c r="J170" s="167"/>
      <c r="K170" s="168"/>
      <c r="L170" s="164"/>
      <c r="M170" s="164"/>
      <c r="N170" s="164"/>
      <c r="O170" s="164"/>
      <c r="P170" s="199"/>
      <c r="Q170" s="143"/>
      <c r="R170" s="143"/>
      <c r="S170" s="143"/>
      <c r="T170" s="143"/>
      <c r="U170" s="143"/>
      <c r="V170" s="143"/>
      <c r="W170" s="163"/>
      <c r="X170" s="164"/>
      <c r="Y170" s="164"/>
      <c r="Z170" s="164"/>
      <c r="AA170" s="163"/>
      <c r="AB170" s="163"/>
      <c r="AC170" s="164"/>
      <c r="AD170" s="164"/>
      <c r="AE170" s="163"/>
      <c r="AF170" s="164"/>
      <c r="AG170" s="164"/>
      <c r="AH170" s="170"/>
    </row>
    <row r="171" spans="1:34" ht="15" customHeight="1" x14ac:dyDescent="0.3">
      <c r="A171" s="138">
        <v>1171</v>
      </c>
      <c r="B171" s="163"/>
      <c r="C171" s="164"/>
      <c r="D171" s="164"/>
      <c r="E171" s="164"/>
      <c r="F171" s="164">
        <f t="shared" si="39"/>
        <v>1</v>
      </c>
      <c r="G171" s="165" t="s">
        <v>1983</v>
      </c>
      <c r="H171" s="166" t="s">
        <v>1984</v>
      </c>
      <c r="I171" s="164">
        <v>1</v>
      </c>
      <c r="J171" s="167">
        <v>1</v>
      </c>
      <c r="K171" s="168">
        <f>COUNT(I171:I171)</f>
        <v>1</v>
      </c>
      <c r="L171" s="164"/>
      <c r="M171" s="164"/>
      <c r="N171" s="164"/>
      <c r="O171" s="164"/>
      <c r="P171" s="199"/>
      <c r="Q171" s="169" t="s">
        <v>1583</v>
      </c>
      <c r="R171" s="169" t="s">
        <v>1584</v>
      </c>
      <c r="S171" s="169" t="s">
        <v>1585</v>
      </c>
      <c r="T171" s="143"/>
      <c r="U171" s="143"/>
      <c r="V171" s="143"/>
      <c r="W171" s="163" t="s">
        <v>1985</v>
      </c>
      <c r="X171" s="164"/>
      <c r="Y171" s="164"/>
      <c r="Z171" s="164"/>
      <c r="AA171" s="163"/>
      <c r="AB171" s="163"/>
      <c r="AC171" s="164"/>
      <c r="AD171" s="164"/>
      <c r="AE171" s="163"/>
      <c r="AF171" s="164"/>
      <c r="AG171" s="164"/>
      <c r="AH171" s="170"/>
    </row>
    <row r="172" spans="1:34" ht="15" customHeight="1" x14ac:dyDescent="0.3">
      <c r="A172" s="138">
        <v>1172</v>
      </c>
      <c r="B172" s="163"/>
      <c r="C172" s="164"/>
      <c r="D172" s="164"/>
      <c r="E172" s="161">
        <f>COUNTIF(F172:F174,"&gt;0")</f>
        <v>2</v>
      </c>
      <c r="F172" s="161"/>
      <c r="G172" s="162" t="s">
        <v>1986</v>
      </c>
      <c r="H172" s="162" t="s">
        <v>1987</v>
      </c>
      <c r="I172" s="164"/>
      <c r="J172" s="167"/>
      <c r="K172" s="168"/>
      <c r="L172" s="164"/>
      <c r="M172" s="164"/>
      <c r="N172" s="164"/>
      <c r="O172" s="164"/>
      <c r="P172" s="199"/>
      <c r="Q172" s="143"/>
      <c r="R172" s="143"/>
      <c r="S172" s="143"/>
      <c r="T172" s="143"/>
      <c r="U172" s="143"/>
      <c r="V172" s="143"/>
      <c r="W172" s="163"/>
      <c r="X172" s="164"/>
      <c r="Y172" s="164"/>
      <c r="Z172" s="164"/>
      <c r="AA172" s="163"/>
      <c r="AB172" s="163"/>
      <c r="AC172" s="164"/>
      <c r="AD172" s="164"/>
      <c r="AE172" s="163"/>
      <c r="AF172" s="164"/>
      <c r="AG172" s="164"/>
      <c r="AH172" s="170"/>
    </row>
    <row r="173" spans="1:34" ht="15" customHeight="1" x14ac:dyDescent="0.3">
      <c r="A173" s="138">
        <v>1173</v>
      </c>
      <c r="B173" s="163"/>
      <c r="C173" s="164"/>
      <c r="D173" s="164"/>
      <c r="E173" s="164"/>
      <c r="F173" s="164">
        <f>I173</f>
        <v>1</v>
      </c>
      <c r="G173" s="165" t="s">
        <v>1988</v>
      </c>
      <c r="H173" s="166" t="s">
        <v>1989</v>
      </c>
      <c r="I173" s="164">
        <v>1</v>
      </c>
      <c r="J173" s="167">
        <v>1</v>
      </c>
      <c r="K173" s="168">
        <f>COUNT(I173:I173)</f>
        <v>1</v>
      </c>
      <c r="L173" s="164"/>
      <c r="M173" s="164"/>
      <c r="N173" s="164"/>
      <c r="O173" s="164"/>
      <c r="P173" s="199"/>
      <c r="Q173" s="169" t="s">
        <v>1583</v>
      </c>
      <c r="R173" s="169" t="s">
        <v>1584</v>
      </c>
      <c r="S173" s="169" t="s">
        <v>1585</v>
      </c>
      <c r="T173" s="143"/>
      <c r="U173" s="143"/>
      <c r="V173" s="143"/>
      <c r="W173" s="163" t="s">
        <v>1990</v>
      </c>
      <c r="X173" s="164"/>
      <c r="Y173" s="164"/>
      <c r="Z173" s="164"/>
      <c r="AA173" s="163"/>
      <c r="AB173" s="163"/>
      <c r="AC173" s="164"/>
      <c r="AD173" s="164"/>
      <c r="AE173" s="163"/>
      <c r="AF173" s="164"/>
      <c r="AG173" s="164"/>
      <c r="AH173" s="170"/>
    </row>
    <row r="174" spans="1:34" ht="15" customHeight="1" x14ac:dyDescent="0.3">
      <c r="A174" s="138">
        <v>1177</v>
      </c>
      <c r="B174" s="163"/>
      <c r="C174" s="164"/>
      <c r="D174" s="164"/>
      <c r="E174" s="164"/>
      <c r="F174" s="164">
        <f>I174</f>
        <v>1</v>
      </c>
      <c r="G174" s="165" t="s">
        <v>1991</v>
      </c>
      <c r="H174" s="166" t="s">
        <v>1992</v>
      </c>
      <c r="I174" s="164">
        <v>1</v>
      </c>
      <c r="J174" s="167">
        <v>1</v>
      </c>
      <c r="K174" s="168">
        <f>COUNT(I174:I174)</f>
        <v>1</v>
      </c>
      <c r="L174" s="164"/>
      <c r="M174" s="164"/>
      <c r="N174" s="164"/>
      <c r="O174" s="164"/>
      <c r="P174" s="199"/>
      <c r="Q174" s="169" t="s">
        <v>1583</v>
      </c>
      <c r="R174" s="169" t="s">
        <v>1584</v>
      </c>
      <c r="S174" s="169" t="s">
        <v>1585</v>
      </c>
      <c r="T174" s="143"/>
      <c r="U174" s="143"/>
      <c r="V174" s="143"/>
      <c r="W174" s="163" t="s">
        <v>1993</v>
      </c>
      <c r="X174" s="164"/>
      <c r="Y174" s="164"/>
      <c r="Z174" s="164"/>
      <c r="AA174" s="163"/>
      <c r="AB174" s="163"/>
      <c r="AC174" s="164"/>
      <c r="AD174" s="164"/>
      <c r="AE174" s="163"/>
      <c r="AF174" s="164"/>
      <c r="AG174" s="164"/>
      <c r="AH174" s="170"/>
    </row>
    <row r="175" spans="1:34" ht="15" customHeight="1" x14ac:dyDescent="0.3">
      <c r="A175" s="138">
        <v>1178</v>
      </c>
      <c r="B175" s="150"/>
      <c r="C175" s="151">
        <f>COUNTIF(D175:D193,"&gt;0")</f>
        <v>1</v>
      </c>
      <c r="D175" s="151"/>
      <c r="E175" s="151"/>
      <c r="F175" s="151"/>
      <c r="G175" s="152" t="s">
        <v>1994</v>
      </c>
      <c r="H175" s="152" t="s">
        <v>1995</v>
      </c>
      <c r="I175" s="159"/>
      <c r="J175" s="160"/>
      <c r="K175" s="155"/>
      <c r="L175" s="159"/>
      <c r="M175" s="159"/>
      <c r="N175" s="159"/>
      <c r="O175" s="159"/>
      <c r="P175" s="199"/>
      <c r="Q175" s="143"/>
      <c r="R175" s="143"/>
      <c r="S175" s="143"/>
      <c r="T175" s="143"/>
      <c r="U175" s="143"/>
      <c r="V175" s="143"/>
      <c r="W175" s="144"/>
      <c r="X175" s="144"/>
      <c r="Y175" s="144"/>
      <c r="Z175" s="144"/>
      <c r="AA175" s="144"/>
      <c r="AB175" s="144"/>
      <c r="AC175" s="144"/>
      <c r="AD175" s="144"/>
      <c r="AE175" s="144"/>
      <c r="AF175" s="144"/>
      <c r="AG175" s="144"/>
      <c r="AH175" s="145"/>
    </row>
    <row r="176" spans="1:34" ht="15" customHeight="1" x14ac:dyDescent="0.3">
      <c r="A176" s="138">
        <v>1179</v>
      </c>
      <c r="B176" s="150"/>
      <c r="C176" s="150"/>
      <c r="D176" s="157">
        <f>COUNTIF(E176:E193,"&gt;0")</f>
        <v>2</v>
      </c>
      <c r="E176" s="157"/>
      <c r="F176" s="157"/>
      <c r="G176" s="158" t="s">
        <v>1996</v>
      </c>
      <c r="H176" s="158" t="s">
        <v>1997</v>
      </c>
      <c r="I176" s="153"/>
      <c r="J176" s="154"/>
      <c r="K176" s="155"/>
      <c r="L176" s="153"/>
      <c r="M176" s="153"/>
      <c r="N176" s="153"/>
      <c r="O176" s="153"/>
      <c r="P176" s="199"/>
      <c r="Q176" s="143"/>
      <c r="R176" s="143"/>
      <c r="S176" s="143"/>
      <c r="T176" s="143"/>
      <c r="U176" s="143"/>
      <c r="V176" s="143"/>
      <c r="W176" s="144"/>
      <c r="X176" s="144"/>
      <c r="Y176" s="144"/>
      <c r="Z176" s="144"/>
      <c r="AA176" s="144"/>
      <c r="AB176" s="144"/>
      <c r="AC176" s="144"/>
      <c r="AD176" s="144"/>
      <c r="AE176" s="144"/>
      <c r="AF176" s="144"/>
      <c r="AG176" s="144"/>
      <c r="AH176" s="145"/>
    </row>
    <row r="177" spans="1:34" ht="15" customHeight="1" x14ac:dyDescent="0.3">
      <c r="A177" s="138">
        <v>1180</v>
      </c>
      <c r="B177" s="163"/>
      <c r="C177" s="164"/>
      <c r="D177" s="164"/>
      <c r="E177" s="161">
        <f>COUNTIF(F177:F180,"&gt;0")</f>
        <v>3</v>
      </c>
      <c r="F177" s="161"/>
      <c r="G177" s="162" t="s">
        <v>1998</v>
      </c>
      <c r="H177" s="162" t="s">
        <v>1999</v>
      </c>
      <c r="I177" s="164"/>
      <c r="J177" s="167"/>
      <c r="K177" s="164"/>
      <c r="L177" s="164"/>
      <c r="M177" s="164"/>
      <c r="N177" s="164"/>
      <c r="O177" s="164"/>
      <c r="P177" s="199"/>
      <c r="Q177" s="143"/>
      <c r="R177" s="143"/>
      <c r="S177" s="143"/>
      <c r="T177" s="143"/>
      <c r="U177" s="143"/>
      <c r="V177" s="143"/>
      <c r="W177" s="163"/>
      <c r="X177" s="164"/>
      <c r="Y177" s="164"/>
      <c r="Z177" s="164"/>
      <c r="AA177" s="163"/>
      <c r="AB177" s="163"/>
      <c r="AC177" s="164"/>
      <c r="AD177" s="164"/>
      <c r="AE177" s="163"/>
      <c r="AF177" s="164"/>
      <c r="AG177" s="164"/>
      <c r="AH177" s="170"/>
    </row>
    <row r="178" spans="1:34" ht="15" customHeight="1" x14ac:dyDescent="0.3">
      <c r="A178" s="138">
        <v>1181</v>
      </c>
      <c r="B178" s="163"/>
      <c r="C178" s="164"/>
      <c r="D178" s="164"/>
      <c r="E178" s="164"/>
      <c r="F178" s="164">
        <f>I178</f>
        <v>1</v>
      </c>
      <c r="G178" s="165" t="s">
        <v>2000</v>
      </c>
      <c r="H178" s="166" t="s">
        <v>2001</v>
      </c>
      <c r="I178" s="164">
        <v>1</v>
      </c>
      <c r="J178" s="167">
        <v>1</v>
      </c>
      <c r="K178" s="168">
        <f>COUNT(I178:I178)</f>
        <v>1</v>
      </c>
      <c r="L178" s="164"/>
      <c r="M178" s="164"/>
      <c r="N178" s="164"/>
      <c r="O178" s="164"/>
      <c r="P178" s="199"/>
      <c r="Q178" s="169" t="s">
        <v>1583</v>
      </c>
      <c r="R178" s="169" t="s">
        <v>1584</v>
      </c>
      <c r="S178" s="169" t="s">
        <v>1585</v>
      </c>
      <c r="T178" s="143"/>
      <c r="U178" s="143"/>
      <c r="V178" s="143"/>
      <c r="W178" s="163" t="s">
        <v>2002</v>
      </c>
      <c r="X178" s="164"/>
      <c r="Y178" s="164"/>
      <c r="Z178" s="164"/>
      <c r="AA178" s="163"/>
      <c r="AB178" s="163"/>
      <c r="AC178" s="164"/>
      <c r="AD178" s="164"/>
      <c r="AE178" s="163"/>
      <c r="AF178" s="164"/>
      <c r="AG178" s="164"/>
      <c r="AH178" s="170"/>
    </row>
    <row r="179" spans="1:34" ht="15" customHeight="1" x14ac:dyDescent="0.3">
      <c r="A179" s="138">
        <v>1183</v>
      </c>
      <c r="B179" s="163"/>
      <c r="C179" s="164"/>
      <c r="D179" s="164"/>
      <c r="E179" s="164"/>
      <c r="F179" s="164">
        <f>I179</f>
        <v>1</v>
      </c>
      <c r="G179" s="165" t="s">
        <v>2003</v>
      </c>
      <c r="H179" s="166" t="s">
        <v>2004</v>
      </c>
      <c r="I179" s="164">
        <v>1</v>
      </c>
      <c r="J179" s="167">
        <v>1</v>
      </c>
      <c r="K179" s="168">
        <f>COUNT(I179:I179)</f>
        <v>1</v>
      </c>
      <c r="L179" s="164"/>
      <c r="M179" s="164"/>
      <c r="N179" s="164"/>
      <c r="O179" s="164"/>
      <c r="P179" s="199"/>
      <c r="Q179" s="169" t="s">
        <v>1583</v>
      </c>
      <c r="R179" s="169" t="s">
        <v>1584</v>
      </c>
      <c r="S179" s="169" t="s">
        <v>1585</v>
      </c>
      <c r="T179" s="143"/>
      <c r="U179" s="143"/>
      <c r="V179" s="143"/>
      <c r="W179" s="163" t="s">
        <v>2005</v>
      </c>
      <c r="X179" s="164"/>
      <c r="Y179" s="164"/>
      <c r="Z179" s="164"/>
      <c r="AA179" s="163"/>
      <c r="AB179" s="163"/>
      <c r="AC179" s="164"/>
      <c r="AD179" s="164"/>
      <c r="AE179" s="163"/>
      <c r="AF179" s="164"/>
      <c r="AG179" s="164" t="s">
        <v>1664</v>
      </c>
      <c r="AH179" s="170"/>
    </row>
    <row r="180" spans="1:34" ht="15" customHeight="1" x14ac:dyDescent="0.3">
      <c r="A180" s="138">
        <v>1184</v>
      </c>
      <c r="B180" s="163"/>
      <c r="C180" s="164"/>
      <c r="D180" s="164"/>
      <c r="E180" s="164"/>
      <c r="F180" s="164">
        <f>I180</f>
        <v>1</v>
      </c>
      <c r="G180" s="165" t="s">
        <v>2006</v>
      </c>
      <c r="H180" s="166" t="s">
        <v>2007</v>
      </c>
      <c r="I180" s="164">
        <v>1</v>
      </c>
      <c r="J180" s="167">
        <v>1</v>
      </c>
      <c r="K180" s="168">
        <f>COUNT(I180:I180)</f>
        <v>1</v>
      </c>
      <c r="L180" s="164"/>
      <c r="M180" s="164"/>
      <c r="N180" s="164"/>
      <c r="O180" s="164"/>
      <c r="P180" s="199"/>
      <c r="Q180" s="169" t="s">
        <v>1583</v>
      </c>
      <c r="R180" s="169" t="s">
        <v>1584</v>
      </c>
      <c r="S180" s="169" t="s">
        <v>1585</v>
      </c>
      <c r="T180" s="143"/>
      <c r="U180" s="143"/>
      <c r="V180" s="143"/>
      <c r="W180" s="163" t="s">
        <v>2008</v>
      </c>
      <c r="X180" s="164"/>
      <c r="Y180" s="164"/>
      <c r="Z180" s="164"/>
      <c r="AA180" s="163"/>
      <c r="AB180" s="163"/>
      <c r="AC180" s="164"/>
      <c r="AD180" s="164"/>
      <c r="AE180" s="163"/>
      <c r="AF180" s="164"/>
      <c r="AG180" s="164"/>
      <c r="AH180" s="170"/>
    </row>
    <row r="181" spans="1:34" ht="15" customHeight="1" x14ac:dyDescent="0.3">
      <c r="A181" s="138">
        <v>1189</v>
      </c>
      <c r="B181" s="163"/>
      <c r="C181" s="164"/>
      <c r="D181" s="164"/>
      <c r="E181" s="161">
        <f>COUNTIF(F181:F193,"&gt;0")</f>
        <v>12</v>
      </c>
      <c r="F181" s="161"/>
      <c r="G181" s="162" t="s">
        <v>2009</v>
      </c>
      <c r="H181" s="162" t="s">
        <v>2010</v>
      </c>
      <c r="I181" s="164"/>
      <c r="J181" s="167"/>
      <c r="K181" s="168"/>
      <c r="L181" s="164"/>
      <c r="M181" s="164"/>
      <c r="N181" s="164"/>
      <c r="O181" s="164"/>
      <c r="P181" s="199"/>
      <c r="Q181" s="143"/>
      <c r="R181" s="143"/>
      <c r="S181" s="143"/>
      <c r="T181" s="143"/>
      <c r="U181" s="143"/>
      <c r="V181" s="143"/>
      <c r="W181" s="163"/>
      <c r="X181" s="164"/>
      <c r="Y181" s="164"/>
      <c r="Z181" s="164"/>
      <c r="AA181" s="163"/>
      <c r="AB181" s="163"/>
      <c r="AC181" s="164"/>
      <c r="AD181" s="164"/>
      <c r="AE181" s="163"/>
      <c r="AF181" s="164"/>
      <c r="AG181" s="164"/>
      <c r="AH181" s="170"/>
    </row>
    <row r="182" spans="1:34" ht="15" customHeight="1" x14ac:dyDescent="0.3">
      <c r="A182" s="138">
        <v>1204</v>
      </c>
      <c r="B182" s="163"/>
      <c r="C182" s="164"/>
      <c r="D182" s="164"/>
      <c r="E182" s="164"/>
      <c r="F182" s="164">
        <f t="shared" ref="F182:F193" si="40">I182</f>
        <v>1</v>
      </c>
      <c r="G182" s="165" t="s">
        <v>2011</v>
      </c>
      <c r="H182" s="166" t="s">
        <v>2012</v>
      </c>
      <c r="I182" s="164">
        <v>1</v>
      </c>
      <c r="J182" s="167">
        <v>1</v>
      </c>
      <c r="K182" s="168">
        <f t="shared" ref="K182" si="41">COUNT(I182:I182)</f>
        <v>1</v>
      </c>
      <c r="L182" s="164"/>
      <c r="M182" s="164"/>
      <c r="N182" s="164"/>
      <c r="O182" s="164"/>
      <c r="P182" s="199"/>
      <c r="Q182" s="169" t="s">
        <v>1583</v>
      </c>
      <c r="R182" s="169" t="s">
        <v>1584</v>
      </c>
      <c r="S182" s="169" t="s">
        <v>1585</v>
      </c>
      <c r="T182" s="143"/>
      <c r="U182" s="143"/>
      <c r="V182" s="143"/>
      <c r="W182" s="163"/>
      <c r="X182" s="164"/>
      <c r="Y182" s="164"/>
      <c r="Z182" s="164"/>
      <c r="AA182" s="163"/>
      <c r="AB182" s="163"/>
      <c r="AC182" s="164"/>
      <c r="AD182" s="164"/>
      <c r="AE182" s="163"/>
      <c r="AF182" s="164"/>
      <c r="AG182" s="164"/>
      <c r="AH182" s="170"/>
    </row>
    <row r="183" spans="1:34" ht="15" customHeight="1" x14ac:dyDescent="0.3">
      <c r="A183" s="138">
        <v>1212</v>
      </c>
      <c r="B183" s="163"/>
      <c r="C183" s="164"/>
      <c r="D183" s="164"/>
      <c r="E183" s="164"/>
      <c r="F183" s="164">
        <f t="shared" si="40"/>
        <v>1</v>
      </c>
      <c r="G183" s="165" t="s">
        <v>2013</v>
      </c>
      <c r="H183" s="166" t="s">
        <v>2014</v>
      </c>
      <c r="I183" s="164">
        <v>1</v>
      </c>
      <c r="J183" s="167">
        <v>1</v>
      </c>
      <c r="K183" s="168">
        <f>COUNT(I183:I183)</f>
        <v>1</v>
      </c>
      <c r="L183" s="164"/>
      <c r="M183" s="164"/>
      <c r="N183" s="164"/>
      <c r="O183" s="164"/>
      <c r="P183" s="199"/>
      <c r="Q183" s="169" t="s">
        <v>1583</v>
      </c>
      <c r="R183" s="169" t="s">
        <v>1584</v>
      </c>
      <c r="S183" s="169" t="s">
        <v>1585</v>
      </c>
      <c r="T183" s="143"/>
      <c r="U183" s="143"/>
      <c r="V183" s="143"/>
      <c r="W183" s="163" t="s">
        <v>2015</v>
      </c>
      <c r="X183" s="164"/>
      <c r="Y183" s="164"/>
      <c r="Z183" s="164"/>
      <c r="AA183" s="163"/>
      <c r="AB183" s="163"/>
      <c r="AC183" s="164"/>
      <c r="AD183" s="164"/>
      <c r="AE183" s="163"/>
      <c r="AF183" s="164"/>
      <c r="AG183" s="164"/>
      <c r="AH183" s="170"/>
    </row>
    <row r="184" spans="1:34" ht="15" customHeight="1" x14ac:dyDescent="0.3">
      <c r="A184" s="138">
        <v>1234</v>
      </c>
      <c r="B184" s="163"/>
      <c r="C184" s="164"/>
      <c r="D184" s="164"/>
      <c r="E184" s="164"/>
      <c r="F184" s="164">
        <f t="shared" si="40"/>
        <v>1</v>
      </c>
      <c r="G184" s="165" t="s">
        <v>2016</v>
      </c>
      <c r="H184" s="166" t="s">
        <v>2017</v>
      </c>
      <c r="I184" s="164">
        <v>1</v>
      </c>
      <c r="J184" s="167">
        <v>1</v>
      </c>
      <c r="K184" s="168">
        <f t="shared" ref="K184:K185" si="42">COUNT(I184:I184)</f>
        <v>1</v>
      </c>
      <c r="L184" s="164"/>
      <c r="M184" s="164"/>
      <c r="N184" s="164"/>
      <c r="O184" s="164"/>
      <c r="P184" s="199"/>
      <c r="Q184" s="169" t="s">
        <v>1583</v>
      </c>
      <c r="R184" s="169" t="s">
        <v>1584</v>
      </c>
      <c r="S184" s="169" t="s">
        <v>1585</v>
      </c>
      <c r="T184" s="143"/>
      <c r="U184" s="143"/>
      <c r="V184" s="143"/>
      <c r="W184" s="163"/>
      <c r="X184" s="164"/>
      <c r="Y184" s="164"/>
      <c r="Z184" s="164"/>
      <c r="AA184" s="163"/>
      <c r="AB184" s="163"/>
      <c r="AC184" s="164"/>
      <c r="AD184" s="164"/>
      <c r="AE184" s="163"/>
      <c r="AF184" s="164"/>
      <c r="AG184" s="164"/>
      <c r="AH184" s="170"/>
    </row>
    <row r="185" spans="1:34" ht="15" customHeight="1" x14ac:dyDescent="0.3">
      <c r="A185" s="138">
        <v>1238</v>
      </c>
      <c r="B185" s="163"/>
      <c r="C185" s="164"/>
      <c r="D185" s="164"/>
      <c r="E185" s="164"/>
      <c r="F185" s="164">
        <f t="shared" si="40"/>
        <v>1</v>
      </c>
      <c r="G185" s="165" t="s">
        <v>2018</v>
      </c>
      <c r="H185" s="166" t="s">
        <v>2019</v>
      </c>
      <c r="I185" s="164">
        <v>1</v>
      </c>
      <c r="J185" s="167">
        <v>1</v>
      </c>
      <c r="K185" s="168">
        <f t="shared" si="42"/>
        <v>1</v>
      </c>
      <c r="L185" s="164"/>
      <c r="M185" s="164"/>
      <c r="N185" s="164"/>
      <c r="O185" s="164"/>
      <c r="P185" s="199"/>
      <c r="Q185" s="169" t="s">
        <v>1583</v>
      </c>
      <c r="R185" s="169" t="s">
        <v>1584</v>
      </c>
      <c r="S185" s="169" t="s">
        <v>1585</v>
      </c>
      <c r="T185" s="143"/>
      <c r="U185" s="143"/>
      <c r="V185" s="143"/>
      <c r="W185" s="163" t="s">
        <v>2020</v>
      </c>
      <c r="X185" s="164"/>
      <c r="Y185" s="164"/>
      <c r="Z185" s="164"/>
      <c r="AA185" s="163"/>
      <c r="AB185" s="163"/>
      <c r="AC185" s="164"/>
      <c r="AD185" s="164"/>
      <c r="AE185" s="163"/>
      <c r="AF185" s="164"/>
      <c r="AG185" s="164"/>
      <c r="AH185" s="170"/>
    </row>
    <row r="186" spans="1:34" ht="15" customHeight="1" x14ac:dyDescent="0.3">
      <c r="A186" s="138">
        <v>1258</v>
      </c>
      <c r="B186" s="163"/>
      <c r="C186" s="164"/>
      <c r="D186" s="164"/>
      <c r="E186" s="164"/>
      <c r="F186" s="164">
        <f t="shared" si="40"/>
        <v>1</v>
      </c>
      <c r="G186" s="165" t="s">
        <v>2021</v>
      </c>
      <c r="H186" s="166" t="s">
        <v>2022</v>
      </c>
      <c r="I186" s="164">
        <v>1</v>
      </c>
      <c r="J186" s="167">
        <v>1</v>
      </c>
      <c r="K186" s="168">
        <f>COUNT(I186:I186)</f>
        <v>1</v>
      </c>
      <c r="L186" s="164"/>
      <c r="M186" s="164"/>
      <c r="N186" s="164"/>
      <c r="O186" s="164"/>
      <c r="P186" s="199"/>
      <c r="Q186" s="169" t="s">
        <v>1583</v>
      </c>
      <c r="R186" s="169" t="s">
        <v>1584</v>
      </c>
      <c r="S186" s="169" t="s">
        <v>1585</v>
      </c>
      <c r="T186" s="143"/>
      <c r="U186" s="143"/>
      <c r="V186" s="143"/>
      <c r="W186" s="163" t="s">
        <v>2023</v>
      </c>
      <c r="X186" s="164"/>
      <c r="Y186" s="164"/>
      <c r="Z186" s="164"/>
      <c r="AA186" s="163"/>
      <c r="AB186" s="163"/>
      <c r="AC186" s="164"/>
      <c r="AD186" s="164"/>
      <c r="AE186" s="163"/>
      <c r="AF186" s="164"/>
      <c r="AG186" s="164"/>
      <c r="AH186" s="170"/>
    </row>
    <row r="187" spans="1:34" ht="15" customHeight="1" x14ac:dyDescent="0.3">
      <c r="A187" s="138">
        <v>1272</v>
      </c>
      <c r="B187" s="163"/>
      <c r="C187" s="164"/>
      <c r="D187" s="164"/>
      <c r="E187" s="164"/>
      <c r="F187" s="164">
        <f t="shared" si="40"/>
        <v>1</v>
      </c>
      <c r="G187" s="178" t="s">
        <v>2024</v>
      </c>
      <c r="H187" s="179" t="s">
        <v>2025</v>
      </c>
      <c r="I187" s="164">
        <v>1</v>
      </c>
      <c r="J187" s="167">
        <v>1</v>
      </c>
      <c r="K187" s="164"/>
      <c r="L187" s="155">
        <f>COUNT(I187)</f>
        <v>1</v>
      </c>
      <c r="M187" s="164"/>
      <c r="N187" s="164"/>
      <c r="O187" s="164"/>
      <c r="P187" s="199"/>
      <c r="Q187" s="169" t="s">
        <v>1583</v>
      </c>
      <c r="R187" s="169" t="s">
        <v>1584</v>
      </c>
      <c r="S187" s="169" t="s">
        <v>1585</v>
      </c>
      <c r="T187" s="143"/>
      <c r="U187" s="143"/>
      <c r="V187" s="143"/>
      <c r="W187" s="163" t="s">
        <v>2026</v>
      </c>
      <c r="X187" s="164"/>
      <c r="Y187" s="164"/>
      <c r="Z187" s="164"/>
      <c r="AA187" s="163"/>
      <c r="AB187" s="163"/>
      <c r="AC187" s="164"/>
      <c r="AD187" s="164"/>
      <c r="AE187" s="163"/>
      <c r="AF187" s="164"/>
      <c r="AG187" s="164"/>
      <c r="AH187" s="170"/>
    </row>
    <row r="188" spans="1:34" ht="15" customHeight="1" x14ac:dyDescent="0.3">
      <c r="A188" s="138">
        <v>1286</v>
      </c>
      <c r="B188" s="163"/>
      <c r="C188" s="164"/>
      <c r="D188" s="164"/>
      <c r="E188" s="164"/>
      <c r="F188" s="164">
        <f t="shared" si="40"/>
        <v>1</v>
      </c>
      <c r="G188" s="165" t="s">
        <v>2027</v>
      </c>
      <c r="H188" s="166" t="s">
        <v>2028</v>
      </c>
      <c r="I188" s="164">
        <v>1</v>
      </c>
      <c r="J188" s="167">
        <v>1</v>
      </c>
      <c r="K188" s="168">
        <f t="shared" ref="K188:K189" si="43">COUNT(I188:I188)</f>
        <v>1</v>
      </c>
      <c r="L188" s="164"/>
      <c r="M188" s="164"/>
      <c r="N188" s="164"/>
      <c r="O188" s="164"/>
      <c r="P188" s="199"/>
      <c r="Q188" s="169" t="s">
        <v>1583</v>
      </c>
      <c r="R188" s="169" t="s">
        <v>1584</v>
      </c>
      <c r="S188" s="169" t="s">
        <v>1585</v>
      </c>
      <c r="T188" s="143"/>
      <c r="U188" s="143"/>
      <c r="V188" s="143"/>
      <c r="W188" s="163" t="s">
        <v>2029</v>
      </c>
      <c r="X188" s="164"/>
      <c r="Y188" s="164"/>
      <c r="Z188" s="164"/>
      <c r="AA188" s="163"/>
      <c r="AB188" s="163"/>
      <c r="AC188" s="164"/>
      <c r="AD188" s="164"/>
      <c r="AE188" s="163"/>
      <c r="AF188" s="164"/>
      <c r="AG188" s="164"/>
      <c r="AH188" s="170"/>
    </row>
    <row r="189" spans="1:34" ht="15" customHeight="1" x14ac:dyDescent="0.3">
      <c r="A189" s="138">
        <v>1331</v>
      </c>
      <c r="B189" s="163"/>
      <c r="C189" s="164"/>
      <c r="D189" s="164"/>
      <c r="E189" s="164"/>
      <c r="F189" s="164">
        <f t="shared" si="40"/>
        <v>1</v>
      </c>
      <c r="G189" s="165" t="s">
        <v>2030</v>
      </c>
      <c r="H189" s="166" t="s">
        <v>2031</v>
      </c>
      <c r="I189" s="164">
        <v>1</v>
      </c>
      <c r="J189" s="167">
        <v>1</v>
      </c>
      <c r="K189" s="168">
        <f t="shared" si="43"/>
        <v>1</v>
      </c>
      <c r="L189" s="164"/>
      <c r="M189" s="164"/>
      <c r="N189" s="164"/>
      <c r="O189" s="164"/>
      <c r="P189" s="199"/>
      <c r="Q189" s="169" t="s">
        <v>1583</v>
      </c>
      <c r="R189" s="169" t="s">
        <v>1584</v>
      </c>
      <c r="S189" s="169" t="s">
        <v>1585</v>
      </c>
      <c r="T189" s="143"/>
      <c r="U189" s="143"/>
      <c r="V189" s="143"/>
      <c r="W189" s="163" t="s">
        <v>2032</v>
      </c>
      <c r="X189" s="164"/>
      <c r="Y189" s="164"/>
      <c r="Z189" s="164"/>
      <c r="AA189" s="163"/>
      <c r="AB189" s="163"/>
      <c r="AC189" s="164"/>
      <c r="AD189" s="164"/>
      <c r="AE189" s="163"/>
      <c r="AF189" s="164"/>
      <c r="AG189" s="164"/>
      <c r="AH189" s="170"/>
    </row>
    <row r="190" spans="1:34" ht="15" customHeight="1" x14ac:dyDescent="0.3">
      <c r="A190" s="138">
        <v>1347</v>
      </c>
      <c r="B190" s="163"/>
      <c r="C190" s="164"/>
      <c r="D190" s="164"/>
      <c r="E190" s="164"/>
      <c r="F190" s="164">
        <f t="shared" si="40"/>
        <v>1</v>
      </c>
      <c r="G190" s="165" t="s">
        <v>2033</v>
      </c>
      <c r="H190" s="166" t="s">
        <v>2034</v>
      </c>
      <c r="I190" s="164">
        <v>1</v>
      </c>
      <c r="J190" s="167">
        <v>1</v>
      </c>
      <c r="K190" s="168">
        <f>COUNT(I190:I190)</f>
        <v>1</v>
      </c>
      <c r="L190" s="164"/>
      <c r="M190" s="164"/>
      <c r="N190" s="164"/>
      <c r="O190" s="164"/>
      <c r="P190" s="199"/>
      <c r="Q190" s="169" t="s">
        <v>1583</v>
      </c>
      <c r="R190" s="169" t="s">
        <v>1584</v>
      </c>
      <c r="S190" s="169" t="s">
        <v>1585</v>
      </c>
      <c r="T190" s="143"/>
      <c r="U190" s="143"/>
      <c r="V190" s="143"/>
      <c r="W190" s="163" t="s">
        <v>2035</v>
      </c>
      <c r="X190" s="164"/>
      <c r="Y190" s="164"/>
      <c r="Z190" s="164"/>
      <c r="AA190" s="163"/>
      <c r="AB190" s="163"/>
      <c r="AC190" s="164"/>
      <c r="AD190" s="164"/>
      <c r="AE190" s="163"/>
      <c r="AF190" s="164"/>
      <c r="AG190" s="164" t="s">
        <v>1587</v>
      </c>
      <c r="AH190" s="170"/>
    </row>
    <row r="191" spans="1:34" ht="15" customHeight="1" x14ac:dyDescent="0.3">
      <c r="A191" s="138">
        <v>1375</v>
      </c>
      <c r="B191" s="163"/>
      <c r="C191" s="164"/>
      <c r="D191" s="164"/>
      <c r="E191" s="164"/>
      <c r="F191" s="164">
        <f t="shared" si="40"/>
        <v>1</v>
      </c>
      <c r="G191" s="165" t="s">
        <v>2036</v>
      </c>
      <c r="H191" s="166" t="s">
        <v>2037</v>
      </c>
      <c r="I191" s="164">
        <v>1</v>
      </c>
      <c r="J191" s="167">
        <v>1</v>
      </c>
      <c r="K191" s="168">
        <f>COUNT(I191:I191)</f>
        <v>1</v>
      </c>
      <c r="L191" s="164"/>
      <c r="M191" s="164"/>
      <c r="N191" s="164"/>
      <c r="O191" s="164"/>
      <c r="P191" s="199"/>
      <c r="Q191" s="169" t="s">
        <v>2038</v>
      </c>
      <c r="R191" s="169" t="s">
        <v>1584</v>
      </c>
      <c r="S191" s="169" t="s">
        <v>1585</v>
      </c>
      <c r="T191" s="143"/>
      <c r="U191" s="143"/>
      <c r="V191" s="143"/>
      <c r="W191" s="163" t="s">
        <v>2039</v>
      </c>
      <c r="X191" s="164"/>
      <c r="Y191" s="164"/>
      <c r="Z191" s="164"/>
      <c r="AA191" s="163"/>
      <c r="AB191" s="163"/>
      <c r="AC191" s="164"/>
      <c r="AD191" s="164"/>
      <c r="AE191" s="163"/>
      <c r="AF191" s="164"/>
      <c r="AG191" s="164"/>
      <c r="AH191" s="170"/>
    </row>
    <row r="192" spans="1:34" ht="15" customHeight="1" x14ac:dyDescent="0.3">
      <c r="A192" s="138">
        <v>1404</v>
      </c>
      <c r="B192" s="163"/>
      <c r="C192" s="164"/>
      <c r="D192" s="164"/>
      <c r="E192" s="164"/>
      <c r="F192" s="164">
        <f t="shared" si="40"/>
        <v>1</v>
      </c>
      <c r="G192" s="165" t="s">
        <v>2040</v>
      </c>
      <c r="H192" s="166" t="s">
        <v>2041</v>
      </c>
      <c r="I192" s="164">
        <v>1</v>
      </c>
      <c r="J192" s="167">
        <v>1</v>
      </c>
      <c r="K192" s="168">
        <f>COUNT(I192:I192)</f>
        <v>1</v>
      </c>
      <c r="L192" s="164"/>
      <c r="M192" s="164"/>
      <c r="N192" s="164"/>
      <c r="O192" s="164"/>
      <c r="P192" s="199"/>
      <c r="Q192" s="169" t="s">
        <v>1583</v>
      </c>
      <c r="R192" s="169" t="s">
        <v>1584</v>
      </c>
      <c r="S192" s="169" t="s">
        <v>1585</v>
      </c>
      <c r="T192" s="143"/>
      <c r="U192" s="143"/>
      <c r="V192" s="143"/>
      <c r="W192" s="163" t="s">
        <v>2042</v>
      </c>
      <c r="X192" s="164"/>
      <c r="Y192" s="164"/>
      <c r="Z192" s="164"/>
      <c r="AA192" s="163"/>
      <c r="AB192" s="163"/>
      <c r="AC192" s="164"/>
      <c r="AD192" s="164"/>
      <c r="AE192" s="163"/>
      <c r="AF192" s="164"/>
      <c r="AG192" s="164"/>
      <c r="AH192" s="170"/>
    </row>
    <row r="193" spans="1:34" ht="15" customHeight="1" x14ac:dyDescent="0.3">
      <c r="A193" s="138">
        <v>1411</v>
      </c>
      <c r="B193" s="163"/>
      <c r="C193" s="164"/>
      <c r="D193" s="164"/>
      <c r="E193" s="164"/>
      <c r="F193" s="164">
        <f t="shared" si="40"/>
        <v>1</v>
      </c>
      <c r="G193" s="165" t="s">
        <v>2043</v>
      </c>
      <c r="H193" s="166" t="s">
        <v>2044</v>
      </c>
      <c r="I193" s="164">
        <v>1</v>
      </c>
      <c r="J193" s="167">
        <v>1</v>
      </c>
      <c r="K193" s="168">
        <f t="shared" ref="K193" si="44">COUNT(I193:I193)</f>
        <v>1</v>
      </c>
      <c r="L193" s="164"/>
      <c r="M193" s="164"/>
      <c r="N193" s="164"/>
      <c r="O193" s="164"/>
      <c r="P193" s="199"/>
      <c r="Q193" s="169" t="s">
        <v>1583</v>
      </c>
      <c r="R193" s="169" t="s">
        <v>1584</v>
      </c>
      <c r="S193" s="169" t="s">
        <v>1585</v>
      </c>
      <c r="T193" s="143"/>
      <c r="U193" s="143"/>
      <c r="V193" s="143"/>
      <c r="W193" s="163"/>
      <c r="X193" s="164"/>
      <c r="Y193" s="164"/>
      <c r="Z193" s="164"/>
      <c r="AA193" s="163"/>
      <c r="AB193" s="163"/>
      <c r="AC193" s="164"/>
      <c r="AD193" s="164"/>
      <c r="AE193" s="163"/>
      <c r="AF193" s="164"/>
      <c r="AG193" s="164"/>
      <c r="AH193" s="170"/>
    </row>
    <row r="194" spans="1:34" ht="15" customHeight="1" x14ac:dyDescent="0.3">
      <c r="A194" s="138">
        <v>1567</v>
      </c>
      <c r="B194" s="150"/>
      <c r="C194" s="151">
        <f>COUNTIF(D194:D202,"&gt;0")</f>
        <v>2</v>
      </c>
      <c r="D194" s="151"/>
      <c r="E194" s="151"/>
      <c r="F194" s="151"/>
      <c r="G194" s="152" t="s">
        <v>2045</v>
      </c>
      <c r="H194" s="152" t="s">
        <v>2046</v>
      </c>
      <c r="I194" s="159"/>
      <c r="J194" s="160"/>
      <c r="K194" s="155"/>
      <c r="L194" s="159"/>
      <c r="M194" s="159"/>
      <c r="N194" s="159"/>
      <c r="O194" s="159"/>
      <c r="P194" s="199"/>
      <c r="Q194" s="143"/>
      <c r="R194" s="143"/>
      <c r="S194" s="143"/>
      <c r="T194" s="143"/>
      <c r="U194" s="143"/>
      <c r="V194" s="143"/>
      <c r="W194" s="144"/>
      <c r="X194" s="144"/>
      <c r="Y194" s="144"/>
      <c r="Z194" s="144"/>
      <c r="AA194" s="144"/>
      <c r="AB194" s="144"/>
      <c r="AC194" s="144"/>
      <c r="AD194" s="144"/>
      <c r="AE194" s="144"/>
      <c r="AF194" s="144"/>
      <c r="AG194" s="144"/>
      <c r="AH194" s="145"/>
    </row>
    <row r="195" spans="1:34" ht="15" customHeight="1" x14ac:dyDescent="0.3">
      <c r="A195" s="138">
        <v>1568</v>
      </c>
      <c r="B195" s="150"/>
      <c r="C195" s="150"/>
      <c r="D195" s="157">
        <f>COUNTIF(E195:E199,"&gt;0")</f>
        <v>2</v>
      </c>
      <c r="E195" s="157"/>
      <c r="F195" s="157"/>
      <c r="G195" s="158" t="s">
        <v>2047</v>
      </c>
      <c r="H195" s="158" t="s">
        <v>2048</v>
      </c>
      <c r="I195" s="159"/>
      <c r="J195" s="160"/>
      <c r="K195" s="155"/>
      <c r="L195" s="159"/>
      <c r="M195" s="159"/>
      <c r="N195" s="159"/>
      <c r="O195" s="159"/>
      <c r="P195" s="199"/>
      <c r="Q195" s="143"/>
      <c r="R195" s="143"/>
      <c r="S195" s="143"/>
      <c r="T195" s="143"/>
      <c r="U195" s="143"/>
      <c r="V195" s="143"/>
      <c r="W195" s="144"/>
      <c r="X195" s="144"/>
      <c r="Y195" s="144"/>
      <c r="Z195" s="144"/>
      <c r="AA195" s="144"/>
      <c r="AB195" s="144"/>
      <c r="AC195" s="144"/>
      <c r="AD195" s="144"/>
      <c r="AE195" s="144"/>
      <c r="AF195" s="144"/>
      <c r="AG195" s="144"/>
      <c r="AH195" s="145"/>
    </row>
    <row r="196" spans="1:34" ht="15" customHeight="1" x14ac:dyDescent="0.3">
      <c r="A196" s="138">
        <v>1569</v>
      </c>
      <c r="B196" s="150"/>
      <c r="C196" s="150"/>
      <c r="D196" s="150"/>
      <c r="E196" s="161">
        <f>COUNTIF(F196:F197,"&gt;0")</f>
        <v>1</v>
      </c>
      <c r="F196" s="161"/>
      <c r="G196" s="162" t="s">
        <v>2049</v>
      </c>
      <c r="H196" s="162" t="s">
        <v>2050</v>
      </c>
      <c r="I196" s="159"/>
      <c r="J196" s="160"/>
      <c r="K196" s="155"/>
      <c r="L196" s="159"/>
      <c r="M196" s="159"/>
      <c r="N196" s="159"/>
      <c r="O196" s="159"/>
      <c r="P196" s="199"/>
      <c r="Q196" s="143"/>
      <c r="R196" s="143"/>
      <c r="S196" s="143"/>
      <c r="T196" s="143"/>
      <c r="U196" s="143"/>
      <c r="V196" s="143"/>
      <c r="W196" s="144"/>
      <c r="X196" s="144"/>
      <c r="Y196" s="144"/>
      <c r="Z196" s="144"/>
      <c r="AA196" s="144"/>
      <c r="AB196" s="144"/>
      <c r="AC196" s="144"/>
      <c r="AD196" s="144"/>
      <c r="AE196" s="144"/>
      <c r="AF196" s="144"/>
      <c r="AG196" s="144"/>
      <c r="AH196" s="145"/>
    </row>
    <row r="197" spans="1:34" ht="15" customHeight="1" x14ac:dyDescent="0.3">
      <c r="A197" s="138">
        <v>1570</v>
      </c>
      <c r="B197" s="163"/>
      <c r="C197" s="164"/>
      <c r="D197" s="164"/>
      <c r="E197" s="164"/>
      <c r="F197" s="164">
        <f>I197</f>
        <v>1</v>
      </c>
      <c r="G197" s="165" t="s">
        <v>2051</v>
      </c>
      <c r="H197" s="166" t="s">
        <v>2052</v>
      </c>
      <c r="I197" s="164">
        <v>1</v>
      </c>
      <c r="J197" s="167">
        <v>1</v>
      </c>
      <c r="K197" s="168">
        <f>COUNT(I197:I197)</f>
        <v>1</v>
      </c>
      <c r="L197" s="164"/>
      <c r="M197" s="164"/>
      <c r="N197" s="164"/>
      <c r="O197" s="164"/>
      <c r="P197" s="199"/>
      <c r="Q197" s="169" t="s">
        <v>1583</v>
      </c>
      <c r="R197" s="169" t="s">
        <v>1584</v>
      </c>
      <c r="S197" s="169" t="s">
        <v>1585</v>
      </c>
      <c r="T197" s="143"/>
      <c r="U197" s="143"/>
      <c r="V197" s="143"/>
      <c r="W197" s="163" t="s">
        <v>2053</v>
      </c>
      <c r="X197" s="164"/>
      <c r="Y197" s="164"/>
      <c r="Z197" s="164"/>
      <c r="AA197" s="163" t="s">
        <v>2054</v>
      </c>
      <c r="AB197" s="163"/>
      <c r="AC197" s="164"/>
      <c r="AD197" s="164"/>
      <c r="AE197" s="163" t="s">
        <v>2055</v>
      </c>
      <c r="AF197" s="164" t="s">
        <v>1637</v>
      </c>
      <c r="AG197" s="164" t="s">
        <v>1664</v>
      </c>
      <c r="AH197" s="170"/>
    </row>
    <row r="198" spans="1:34" ht="15" customHeight="1" x14ac:dyDescent="0.3">
      <c r="A198" s="138">
        <v>1591</v>
      </c>
      <c r="B198" s="163"/>
      <c r="C198" s="164"/>
      <c r="D198" s="164"/>
      <c r="E198" s="161">
        <f>COUNTIF(F198:F199,"&gt;0")</f>
        <v>1</v>
      </c>
      <c r="F198" s="161"/>
      <c r="G198" s="162" t="s">
        <v>2056</v>
      </c>
      <c r="H198" s="162" t="s">
        <v>2057</v>
      </c>
      <c r="I198" s="164"/>
      <c r="J198" s="167"/>
      <c r="K198" s="168"/>
      <c r="L198" s="164"/>
      <c r="M198" s="164"/>
      <c r="N198" s="164"/>
      <c r="O198" s="164"/>
      <c r="P198" s="199"/>
      <c r="Q198" s="143"/>
      <c r="R198" s="143"/>
      <c r="S198" s="143"/>
      <c r="T198" s="143"/>
      <c r="U198" s="143"/>
      <c r="V198" s="143"/>
      <c r="W198" s="163"/>
      <c r="X198" s="164"/>
      <c r="Y198" s="164"/>
      <c r="Z198" s="164"/>
      <c r="AA198" s="163"/>
      <c r="AB198" s="163"/>
      <c r="AC198" s="164"/>
      <c r="AD198" s="164"/>
      <c r="AE198" s="163"/>
      <c r="AF198" s="164"/>
      <c r="AG198" s="164"/>
      <c r="AH198" s="170"/>
    </row>
    <row r="199" spans="1:34" ht="15" customHeight="1" x14ac:dyDescent="0.3">
      <c r="A199" s="138">
        <v>1592</v>
      </c>
      <c r="B199" s="163"/>
      <c r="C199" s="164"/>
      <c r="D199" s="164"/>
      <c r="E199" s="164"/>
      <c r="F199" s="164">
        <f>I199</f>
        <v>1</v>
      </c>
      <c r="G199" s="165" t="s">
        <v>2058</v>
      </c>
      <c r="H199" s="166" t="s">
        <v>2059</v>
      </c>
      <c r="I199" s="164">
        <v>1</v>
      </c>
      <c r="J199" s="167">
        <v>1</v>
      </c>
      <c r="K199" s="168">
        <f>COUNT(I199:I199)</f>
        <v>1</v>
      </c>
      <c r="L199" s="164"/>
      <c r="M199" s="164"/>
      <c r="N199" s="164"/>
      <c r="O199" s="164"/>
      <c r="P199" s="199"/>
      <c r="Q199" s="169" t="s">
        <v>1583</v>
      </c>
      <c r="R199" s="169" t="s">
        <v>1584</v>
      </c>
      <c r="S199" s="169" t="s">
        <v>1585</v>
      </c>
      <c r="T199" s="143"/>
      <c r="U199" s="143"/>
      <c r="V199" s="143"/>
      <c r="W199" s="163" t="s">
        <v>2060</v>
      </c>
      <c r="X199" s="164"/>
      <c r="Y199" s="164"/>
      <c r="Z199" s="164"/>
      <c r="AA199" s="163"/>
      <c r="AB199" s="163"/>
      <c r="AC199" s="164"/>
      <c r="AD199" s="164"/>
      <c r="AE199" s="163"/>
      <c r="AF199" s="164"/>
      <c r="AG199" s="164"/>
      <c r="AH199" s="170"/>
    </row>
    <row r="200" spans="1:34" ht="15" customHeight="1" x14ac:dyDescent="0.3">
      <c r="A200" s="138">
        <v>1599</v>
      </c>
      <c r="B200" s="150"/>
      <c r="C200" s="150"/>
      <c r="D200" s="157">
        <f>COUNTIF(E200:E202,"&gt;0")</f>
        <v>1</v>
      </c>
      <c r="E200" s="157"/>
      <c r="F200" s="157"/>
      <c r="G200" s="158" t="s">
        <v>2061</v>
      </c>
      <c r="H200" s="158" t="s">
        <v>2062</v>
      </c>
      <c r="I200" s="159"/>
      <c r="J200" s="160"/>
      <c r="K200" s="155"/>
      <c r="L200" s="159"/>
      <c r="M200" s="159"/>
      <c r="N200" s="159"/>
      <c r="O200" s="159"/>
      <c r="P200" s="199"/>
      <c r="Q200" s="143"/>
      <c r="R200" s="143"/>
      <c r="S200" s="143"/>
      <c r="T200" s="143"/>
      <c r="U200" s="143"/>
      <c r="V200" s="143"/>
      <c r="W200" s="144"/>
      <c r="X200" s="144"/>
      <c r="Y200" s="144"/>
      <c r="Z200" s="144"/>
      <c r="AA200" s="144"/>
      <c r="AB200" s="144"/>
      <c r="AC200" s="144"/>
      <c r="AD200" s="144"/>
      <c r="AE200" s="144"/>
      <c r="AF200" s="144"/>
      <c r="AG200" s="144"/>
      <c r="AH200" s="145"/>
    </row>
    <row r="201" spans="1:34" ht="15" customHeight="1" x14ac:dyDescent="0.3">
      <c r="A201" s="138">
        <v>1604</v>
      </c>
      <c r="B201" s="163"/>
      <c r="C201" s="164"/>
      <c r="D201" s="164"/>
      <c r="E201" s="161">
        <f>COUNTIF(F201:F202,"&gt;0")</f>
        <v>1</v>
      </c>
      <c r="F201" s="161"/>
      <c r="G201" s="162" t="s">
        <v>2063</v>
      </c>
      <c r="H201" s="162" t="s">
        <v>2064</v>
      </c>
      <c r="I201" s="164"/>
      <c r="J201" s="167"/>
      <c r="K201" s="168"/>
      <c r="L201" s="164"/>
      <c r="M201" s="164"/>
      <c r="N201" s="164"/>
      <c r="O201" s="164"/>
      <c r="P201" s="199"/>
      <c r="Q201" s="143"/>
      <c r="R201" s="143"/>
      <c r="S201" s="143"/>
      <c r="T201" s="143"/>
      <c r="U201" s="143"/>
      <c r="V201" s="143"/>
      <c r="W201" s="163"/>
      <c r="X201" s="164"/>
      <c r="Y201" s="164"/>
      <c r="Z201" s="164"/>
      <c r="AA201" s="163"/>
      <c r="AB201" s="163"/>
      <c r="AC201" s="164"/>
      <c r="AD201" s="164"/>
      <c r="AE201" s="163"/>
      <c r="AF201" s="164"/>
      <c r="AG201" s="164"/>
      <c r="AH201" s="170"/>
    </row>
    <row r="202" spans="1:34" ht="15" customHeight="1" x14ac:dyDescent="0.3">
      <c r="A202" s="138">
        <v>1605</v>
      </c>
      <c r="B202" s="163"/>
      <c r="C202" s="164"/>
      <c r="D202" s="164"/>
      <c r="E202" s="164"/>
      <c r="F202" s="164">
        <f>I202</f>
        <v>1</v>
      </c>
      <c r="G202" s="165" t="s">
        <v>2065</v>
      </c>
      <c r="H202" s="166" t="s">
        <v>2066</v>
      </c>
      <c r="I202" s="164">
        <v>1</v>
      </c>
      <c r="J202" s="167">
        <v>1</v>
      </c>
      <c r="K202" s="168">
        <f>COUNT(I202:I202)</f>
        <v>1</v>
      </c>
      <c r="L202" s="164"/>
      <c r="M202" s="164"/>
      <c r="N202" s="164"/>
      <c r="O202" s="164"/>
      <c r="P202" s="199"/>
      <c r="Q202" s="169" t="s">
        <v>1583</v>
      </c>
      <c r="R202" s="169" t="s">
        <v>1584</v>
      </c>
      <c r="S202" s="169" t="s">
        <v>1585</v>
      </c>
      <c r="T202" s="169" t="s">
        <v>1584</v>
      </c>
      <c r="U202" s="143"/>
      <c r="V202" s="143"/>
      <c r="W202" s="163" t="s">
        <v>2067</v>
      </c>
      <c r="X202" s="164"/>
      <c r="Y202" s="164"/>
      <c r="Z202" s="164"/>
      <c r="AA202" s="163"/>
      <c r="AB202" s="163"/>
      <c r="AC202" s="164"/>
      <c r="AD202" s="164"/>
      <c r="AE202" s="163"/>
      <c r="AF202" s="164"/>
      <c r="AG202" s="164"/>
      <c r="AH202" s="170"/>
    </row>
    <row r="203" spans="1:34" ht="15" customHeight="1" x14ac:dyDescent="0.3">
      <c r="A203" s="138">
        <v>1610</v>
      </c>
      <c r="B203" s="150"/>
      <c r="C203" s="151">
        <f>COUNTIF(D203:D206,"&gt;0")</f>
        <v>1</v>
      </c>
      <c r="D203" s="151"/>
      <c r="E203" s="151"/>
      <c r="F203" s="151"/>
      <c r="G203" s="152" t="s">
        <v>2068</v>
      </c>
      <c r="H203" s="152" t="s">
        <v>2069</v>
      </c>
      <c r="I203" s="159"/>
      <c r="J203" s="160"/>
      <c r="K203" s="155"/>
      <c r="L203" s="159"/>
      <c r="M203" s="159"/>
      <c r="N203" s="159"/>
      <c r="O203" s="159"/>
      <c r="P203" s="199"/>
      <c r="Q203" s="143"/>
      <c r="R203" s="143"/>
      <c r="S203" s="143"/>
      <c r="T203" s="143"/>
      <c r="U203" s="143"/>
      <c r="V203" s="143"/>
      <c r="W203" s="144"/>
      <c r="X203" s="144"/>
      <c r="Y203" s="144"/>
      <c r="Z203" s="144"/>
      <c r="AA203" s="144"/>
      <c r="AB203" s="144"/>
      <c r="AC203" s="144"/>
      <c r="AD203" s="144"/>
      <c r="AE203" s="144"/>
      <c r="AF203" s="144"/>
      <c r="AG203" s="144"/>
      <c r="AH203" s="145"/>
    </row>
    <row r="204" spans="1:34" ht="15" customHeight="1" x14ac:dyDescent="0.3">
      <c r="A204" s="138">
        <v>1626</v>
      </c>
      <c r="B204" s="150"/>
      <c r="C204" s="150"/>
      <c r="D204" s="157">
        <f>COUNTIF(E204:E206,"&gt;0")</f>
        <v>1</v>
      </c>
      <c r="E204" s="157"/>
      <c r="F204" s="157"/>
      <c r="G204" s="158" t="s">
        <v>2070</v>
      </c>
      <c r="H204" s="158" t="s">
        <v>2071</v>
      </c>
      <c r="I204" s="153"/>
      <c r="J204" s="154"/>
      <c r="K204" s="155"/>
      <c r="L204" s="153"/>
      <c r="M204" s="153"/>
      <c r="N204" s="153"/>
      <c r="O204" s="153"/>
      <c r="P204" s="199"/>
      <c r="Q204" s="143"/>
      <c r="R204" s="143"/>
      <c r="S204" s="143"/>
      <c r="T204" s="143"/>
      <c r="U204" s="143"/>
      <c r="V204" s="143"/>
      <c r="W204" s="144"/>
      <c r="X204" s="144"/>
      <c r="Y204" s="144"/>
      <c r="Z204" s="144"/>
      <c r="AA204" s="144"/>
      <c r="AB204" s="144"/>
      <c r="AC204" s="144"/>
      <c r="AD204" s="144"/>
      <c r="AE204" s="144"/>
      <c r="AF204" s="144"/>
      <c r="AG204" s="144"/>
      <c r="AH204" s="145"/>
    </row>
    <row r="205" spans="1:34" ht="15" customHeight="1" x14ac:dyDescent="0.3">
      <c r="A205" s="138">
        <v>1627</v>
      </c>
      <c r="B205" s="150"/>
      <c r="C205" s="150"/>
      <c r="D205" s="150"/>
      <c r="E205" s="161">
        <f>COUNTIF(F205:F206,"&gt;0")</f>
        <v>1</v>
      </c>
      <c r="F205" s="161"/>
      <c r="G205" s="162" t="s">
        <v>2072</v>
      </c>
      <c r="H205" s="162" t="s">
        <v>2073</v>
      </c>
      <c r="I205" s="159"/>
      <c r="J205" s="160"/>
      <c r="K205" s="155"/>
      <c r="L205" s="159"/>
      <c r="M205" s="159"/>
      <c r="N205" s="159"/>
      <c r="O205" s="159"/>
      <c r="P205" s="199"/>
      <c r="Q205" s="143"/>
      <c r="R205" s="143"/>
      <c r="S205" s="143"/>
      <c r="T205" s="143"/>
      <c r="U205" s="143"/>
      <c r="V205" s="143"/>
      <c r="W205" s="144"/>
      <c r="X205" s="144"/>
      <c r="Y205" s="144"/>
      <c r="Z205" s="144"/>
      <c r="AA205" s="144"/>
      <c r="AB205" s="144"/>
      <c r="AC205" s="144"/>
      <c r="AD205" s="144"/>
      <c r="AE205" s="144"/>
      <c r="AF205" s="144"/>
      <c r="AG205" s="144"/>
      <c r="AH205" s="145"/>
    </row>
    <row r="206" spans="1:34" ht="15" customHeight="1" x14ac:dyDescent="0.3">
      <c r="A206" s="138">
        <v>1630</v>
      </c>
      <c r="B206" s="163"/>
      <c r="C206" s="164"/>
      <c r="D206" s="164"/>
      <c r="E206" s="164"/>
      <c r="F206" s="164">
        <f t="shared" ref="F206" si="45">I206</f>
        <v>1</v>
      </c>
      <c r="G206" s="165" t="s">
        <v>2074</v>
      </c>
      <c r="H206" s="166" t="s">
        <v>2075</v>
      </c>
      <c r="I206" s="164">
        <v>1</v>
      </c>
      <c r="J206" s="167">
        <v>1</v>
      </c>
      <c r="K206" s="168">
        <f>COUNT(I206:I206)</f>
        <v>1</v>
      </c>
      <c r="L206" s="164"/>
      <c r="M206" s="164"/>
      <c r="N206" s="164"/>
      <c r="O206" s="164"/>
      <c r="P206" s="199"/>
      <c r="Q206" s="169" t="s">
        <v>1583</v>
      </c>
      <c r="R206" s="169" t="s">
        <v>1584</v>
      </c>
      <c r="S206" s="169" t="s">
        <v>1585</v>
      </c>
      <c r="T206" s="169" t="s">
        <v>1584</v>
      </c>
      <c r="U206" s="143"/>
      <c r="V206" s="143"/>
      <c r="W206" s="163" t="s">
        <v>2076</v>
      </c>
      <c r="X206" s="164"/>
      <c r="Y206" s="164"/>
      <c r="Z206" s="164"/>
      <c r="AA206" s="163"/>
      <c r="AB206" s="163"/>
      <c r="AC206" s="164"/>
      <c r="AD206" s="164"/>
      <c r="AE206" s="163"/>
      <c r="AF206" s="164"/>
      <c r="AG206" s="164"/>
      <c r="AH206" s="170"/>
    </row>
    <row r="207" spans="1:34" ht="15" customHeight="1" x14ac:dyDescent="0.3">
      <c r="A207" s="138">
        <v>1647</v>
      </c>
      <c r="B207" s="150"/>
      <c r="C207" s="151">
        <f>COUNTIF(D207:D213,"&gt;0")</f>
        <v>1</v>
      </c>
      <c r="D207" s="151"/>
      <c r="E207" s="151"/>
      <c r="F207" s="151"/>
      <c r="G207" s="152" t="s">
        <v>2077</v>
      </c>
      <c r="H207" s="152" t="s">
        <v>2078</v>
      </c>
      <c r="I207" s="153"/>
      <c r="J207" s="154"/>
      <c r="K207" s="155"/>
      <c r="L207" s="153"/>
      <c r="M207" s="153"/>
      <c r="N207" s="153"/>
      <c r="O207" s="153"/>
      <c r="P207" s="199"/>
      <c r="Q207" s="143"/>
      <c r="R207" s="143"/>
      <c r="S207" s="143"/>
      <c r="T207" s="143"/>
      <c r="U207" s="143"/>
      <c r="V207" s="143"/>
      <c r="W207" s="144"/>
      <c r="X207" s="144"/>
      <c r="Y207" s="144"/>
      <c r="Z207" s="144"/>
      <c r="AA207" s="144"/>
      <c r="AB207" s="144"/>
      <c r="AC207" s="144"/>
      <c r="AD207" s="144"/>
      <c r="AE207" s="144"/>
      <c r="AF207" s="144"/>
      <c r="AG207" s="144"/>
      <c r="AH207" s="145"/>
    </row>
    <row r="208" spans="1:34" ht="15" customHeight="1" x14ac:dyDescent="0.3">
      <c r="A208" s="138">
        <v>1648</v>
      </c>
      <c r="B208" s="150"/>
      <c r="C208" s="150"/>
      <c r="D208" s="157">
        <f>COUNTIF(E208:E213,"&gt;0")</f>
        <v>2</v>
      </c>
      <c r="E208" s="157"/>
      <c r="F208" s="157"/>
      <c r="G208" s="158" t="s">
        <v>2079</v>
      </c>
      <c r="H208" s="158" t="s">
        <v>2080</v>
      </c>
      <c r="I208" s="159"/>
      <c r="J208" s="160"/>
      <c r="K208" s="155"/>
      <c r="L208" s="159"/>
      <c r="M208" s="159"/>
      <c r="N208" s="159"/>
      <c r="O208" s="159"/>
      <c r="P208" s="199"/>
      <c r="Q208" s="143"/>
      <c r="R208" s="143"/>
      <c r="S208" s="143"/>
      <c r="T208" s="143"/>
      <c r="U208" s="143"/>
      <c r="V208" s="143"/>
      <c r="W208" s="144"/>
      <c r="X208" s="144"/>
      <c r="Y208" s="144"/>
      <c r="Z208" s="144"/>
      <c r="AA208" s="144"/>
      <c r="AB208" s="144"/>
      <c r="AC208" s="144"/>
      <c r="AD208" s="144"/>
      <c r="AE208" s="144"/>
      <c r="AF208" s="144"/>
      <c r="AG208" s="144"/>
      <c r="AH208" s="145"/>
    </row>
    <row r="209" spans="1:34" ht="15" customHeight="1" x14ac:dyDescent="0.3">
      <c r="A209" s="138">
        <v>1649</v>
      </c>
      <c r="B209" s="150"/>
      <c r="C209" s="150"/>
      <c r="D209" s="150"/>
      <c r="E209" s="161">
        <f>COUNTIF(F209:F211,"&gt;0")</f>
        <v>2</v>
      </c>
      <c r="F209" s="161"/>
      <c r="G209" s="162" t="s">
        <v>2081</v>
      </c>
      <c r="H209" s="162" t="s">
        <v>2082</v>
      </c>
      <c r="I209" s="159"/>
      <c r="J209" s="160"/>
      <c r="K209" s="155"/>
      <c r="L209" s="159"/>
      <c r="M209" s="159"/>
      <c r="N209" s="159"/>
      <c r="O209" s="159"/>
      <c r="P209" s="199"/>
      <c r="Q209" s="143"/>
      <c r="R209" s="143"/>
      <c r="S209" s="143"/>
      <c r="T209" s="143"/>
      <c r="U209" s="143"/>
      <c r="V209" s="143"/>
      <c r="W209" s="144"/>
      <c r="X209" s="144"/>
      <c r="Y209" s="144"/>
      <c r="Z209" s="144"/>
      <c r="AA209" s="144"/>
      <c r="AB209" s="144"/>
      <c r="AC209" s="144"/>
      <c r="AD209" s="144"/>
      <c r="AE209" s="144"/>
      <c r="AF209" s="144"/>
      <c r="AG209" s="144"/>
      <c r="AH209" s="145"/>
    </row>
    <row r="210" spans="1:34" ht="15" customHeight="1" x14ac:dyDescent="0.3">
      <c r="A210" s="138">
        <v>1653</v>
      </c>
      <c r="B210" s="163"/>
      <c r="C210" s="164"/>
      <c r="D210" s="164"/>
      <c r="E210" s="164"/>
      <c r="F210" s="164">
        <f t="shared" ref="F210:F211" si="46">I210</f>
        <v>1</v>
      </c>
      <c r="G210" s="165" t="s">
        <v>2083</v>
      </c>
      <c r="H210" s="166" t="s">
        <v>2084</v>
      </c>
      <c r="I210" s="164">
        <v>1</v>
      </c>
      <c r="J210" s="167">
        <v>1</v>
      </c>
      <c r="K210" s="168">
        <f t="shared" ref="K210:K211" si="47">COUNT(I210:I210)</f>
        <v>1</v>
      </c>
      <c r="L210" s="155"/>
      <c r="M210" s="164"/>
      <c r="N210" s="164"/>
      <c r="O210" s="164"/>
      <c r="P210" s="199"/>
      <c r="Q210" s="169" t="s">
        <v>1583</v>
      </c>
      <c r="R210" s="169" t="s">
        <v>1584</v>
      </c>
      <c r="S210" s="169" t="s">
        <v>1585</v>
      </c>
      <c r="T210" s="169" t="s">
        <v>1584</v>
      </c>
      <c r="U210" s="143"/>
      <c r="V210" s="143"/>
      <c r="W210" s="163" t="s">
        <v>2085</v>
      </c>
      <c r="X210" s="164"/>
      <c r="Y210" s="164"/>
      <c r="Z210" s="164"/>
      <c r="AA210" s="163"/>
      <c r="AB210" s="163"/>
      <c r="AC210" s="164"/>
      <c r="AD210" s="164"/>
      <c r="AE210" s="163"/>
      <c r="AF210" s="164"/>
      <c r="AG210" s="164"/>
      <c r="AH210" s="170"/>
    </row>
    <row r="211" spans="1:34" ht="15" customHeight="1" x14ac:dyDescent="0.3">
      <c r="A211" s="138">
        <v>1658</v>
      </c>
      <c r="B211" s="163"/>
      <c r="C211" s="164"/>
      <c r="D211" s="164"/>
      <c r="E211" s="164"/>
      <c r="F211" s="164">
        <f t="shared" si="46"/>
        <v>1</v>
      </c>
      <c r="G211" s="165" t="s">
        <v>2086</v>
      </c>
      <c r="H211" s="166" t="s">
        <v>2087</v>
      </c>
      <c r="I211" s="164">
        <v>1</v>
      </c>
      <c r="J211" s="167">
        <v>1</v>
      </c>
      <c r="K211" s="168">
        <f t="shared" si="47"/>
        <v>1</v>
      </c>
      <c r="L211" s="164"/>
      <c r="M211" s="164"/>
      <c r="N211" s="164"/>
      <c r="O211" s="164"/>
      <c r="P211" s="199"/>
      <c r="Q211" s="169" t="s">
        <v>1583</v>
      </c>
      <c r="R211" s="169" t="s">
        <v>1584</v>
      </c>
      <c r="S211" s="169" t="s">
        <v>1584</v>
      </c>
      <c r="T211" s="169" t="s">
        <v>1584</v>
      </c>
      <c r="U211" s="143"/>
      <c r="V211" s="143"/>
      <c r="W211" s="163" t="s">
        <v>2088</v>
      </c>
      <c r="X211" s="164"/>
      <c r="Y211" s="164"/>
      <c r="Z211" s="164"/>
      <c r="AA211" s="163"/>
      <c r="AB211" s="163"/>
      <c r="AC211" s="164"/>
      <c r="AD211" s="164"/>
      <c r="AE211" s="163"/>
      <c r="AF211" s="164"/>
      <c r="AG211" s="164"/>
      <c r="AH211" s="170"/>
    </row>
    <row r="212" spans="1:34" ht="15" customHeight="1" x14ac:dyDescent="0.3">
      <c r="A212" s="138">
        <v>1670</v>
      </c>
      <c r="B212" s="150"/>
      <c r="C212" s="150"/>
      <c r="D212" s="150"/>
      <c r="E212" s="161">
        <f>COUNTIF(F212:F213,"&gt;0")</f>
        <v>1</v>
      </c>
      <c r="F212" s="161"/>
      <c r="G212" s="162" t="s">
        <v>2089</v>
      </c>
      <c r="H212" s="162" t="s">
        <v>2090</v>
      </c>
      <c r="I212" s="159"/>
      <c r="J212" s="160"/>
      <c r="K212" s="155"/>
      <c r="L212" s="159"/>
      <c r="M212" s="159"/>
      <c r="N212" s="159"/>
      <c r="O212" s="159"/>
      <c r="P212" s="199"/>
      <c r="Q212" s="143"/>
      <c r="R212" s="143"/>
      <c r="S212" s="143"/>
      <c r="T212" s="143"/>
      <c r="U212" s="143"/>
      <c r="V212" s="143"/>
      <c r="W212" s="144"/>
      <c r="X212" s="144"/>
      <c r="Y212" s="144"/>
      <c r="Z212" s="144"/>
      <c r="AA212" s="144"/>
      <c r="AB212" s="144"/>
      <c r="AC212" s="144"/>
      <c r="AD212" s="144"/>
      <c r="AE212" s="144"/>
      <c r="AF212" s="144"/>
      <c r="AG212" s="144"/>
      <c r="AH212" s="145"/>
    </row>
    <row r="213" spans="1:34" ht="15" customHeight="1" x14ac:dyDescent="0.3">
      <c r="A213" s="138">
        <v>1672</v>
      </c>
      <c r="B213" s="163"/>
      <c r="C213" s="164"/>
      <c r="D213" s="164"/>
      <c r="E213" s="164"/>
      <c r="F213" s="164">
        <f t="shared" ref="F213" si="48">I213</f>
        <v>1</v>
      </c>
      <c r="G213" s="165" t="s">
        <v>2091</v>
      </c>
      <c r="H213" s="166" t="s">
        <v>2092</v>
      </c>
      <c r="I213" s="164">
        <v>1</v>
      </c>
      <c r="J213" s="167">
        <v>1</v>
      </c>
      <c r="K213" s="168">
        <f t="shared" ref="K213" si="49">COUNT(I213:I213)</f>
        <v>1</v>
      </c>
      <c r="L213" s="164"/>
      <c r="M213" s="164"/>
      <c r="N213" s="164"/>
      <c r="O213" s="164"/>
      <c r="P213" s="199"/>
      <c r="Q213" s="169" t="s">
        <v>1583</v>
      </c>
      <c r="R213" s="169" t="s">
        <v>1584</v>
      </c>
      <c r="S213" s="169" t="s">
        <v>1585</v>
      </c>
      <c r="T213" s="143"/>
      <c r="U213" s="143"/>
      <c r="V213" s="143"/>
      <c r="W213" s="163" t="s">
        <v>2093</v>
      </c>
      <c r="X213" s="164"/>
      <c r="Y213" s="164"/>
      <c r="Z213" s="164"/>
      <c r="AA213" s="163"/>
      <c r="AB213" s="163"/>
      <c r="AC213" s="164"/>
      <c r="AD213" s="164"/>
      <c r="AE213" s="163"/>
      <c r="AF213" s="164"/>
      <c r="AG213" s="164"/>
      <c r="AH213" s="170"/>
    </row>
    <row r="214" spans="1:34" ht="15" customHeight="1" x14ac:dyDescent="0.3">
      <c r="A214" s="138">
        <v>1685</v>
      </c>
      <c r="B214" s="150"/>
      <c r="C214" s="151">
        <f>COUNTIF(D214:D243,"&gt;0")</f>
        <v>4</v>
      </c>
      <c r="D214" s="151"/>
      <c r="E214" s="151"/>
      <c r="F214" s="151"/>
      <c r="G214" s="152" t="s">
        <v>2094</v>
      </c>
      <c r="H214" s="152" t="s">
        <v>2095</v>
      </c>
      <c r="I214" s="159"/>
      <c r="J214" s="160"/>
      <c r="K214" s="155"/>
      <c r="L214" s="159"/>
      <c r="M214" s="159"/>
      <c r="N214" s="159"/>
      <c r="O214" s="159"/>
      <c r="P214" s="199"/>
      <c r="Q214" s="143"/>
      <c r="R214" s="143"/>
      <c r="S214" s="143"/>
      <c r="T214" s="143"/>
      <c r="U214" s="143"/>
      <c r="V214" s="143"/>
      <c r="W214" s="144"/>
      <c r="X214" s="144"/>
      <c r="Y214" s="144"/>
      <c r="Z214" s="144"/>
      <c r="AA214" s="144"/>
      <c r="AB214" s="144"/>
      <c r="AC214" s="144"/>
      <c r="AD214" s="144"/>
      <c r="AE214" s="144"/>
      <c r="AF214" s="144"/>
      <c r="AG214" s="144"/>
      <c r="AH214" s="145"/>
    </row>
    <row r="215" spans="1:34" ht="15" customHeight="1" x14ac:dyDescent="0.3">
      <c r="A215" s="138">
        <v>1693</v>
      </c>
      <c r="B215" s="150"/>
      <c r="C215" s="150"/>
      <c r="D215" s="157">
        <f>COUNTIF(E215:E233,"&gt;0")</f>
        <v>8</v>
      </c>
      <c r="E215" s="157"/>
      <c r="F215" s="157"/>
      <c r="G215" s="158" t="s">
        <v>2096</v>
      </c>
      <c r="H215" s="158" t="s">
        <v>2097</v>
      </c>
      <c r="I215" s="159"/>
      <c r="J215" s="160"/>
      <c r="K215" s="155"/>
      <c r="L215" s="159"/>
      <c r="M215" s="159"/>
      <c r="N215" s="159"/>
      <c r="O215" s="159"/>
      <c r="P215" s="199"/>
      <c r="Q215" s="143"/>
      <c r="R215" s="143"/>
      <c r="S215" s="143"/>
      <c r="T215" s="143"/>
      <c r="U215" s="143"/>
      <c r="V215" s="143"/>
      <c r="W215" s="144"/>
      <c r="X215" s="144"/>
      <c r="Y215" s="144"/>
      <c r="Z215" s="144"/>
      <c r="AA215" s="144"/>
      <c r="AB215" s="144"/>
      <c r="AC215" s="144"/>
      <c r="AD215" s="144"/>
      <c r="AE215" s="144"/>
      <c r="AF215" s="144"/>
      <c r="AG215" s="144"/>
      <c r="AH215" s="145"/>
    </row>
    <row r="216" spans="1:34" ht="15" customHeight="1" x14ac:dyDescent="0.3">
      <c r="A216" s="138">
        <v>1698</v>
      </c>
      <c r="B216" s="150"/>
      <c r="C216" s="150"/>
      <c r="D216" s="150"/>
      <c r="E216" s="161">
        <f>COUNTIF(F216:F217,"&gt;0")</f>
        <v>1</v>
      </c>
      <c r="F216" s="161"/>
      <c r="G216" s="162" t="s">
        <v>2098</v>
      </c>
      <c r="H216" s="162" t="s">
        <v>2099</v>
      </c>
      <c r="I216" s="159"/>
      <c r="J216" s="160"/>
      <c r="K216" s="155"/>
      <c r="L216" s="159"/>
      <c r="M216" s="159"/>
      <c r="N216" s="159"/>
      <c r="O216" s="159"/>
      <c r="P216" s="199"/>
      <c r="Q216" s="143"/>
      <c r="R216" s="143"/>
      <c r="S216" s="143"/>
      <c r="T216" s="143"/>
      <c r="U216" s="143"/>
      <c r="V216" s="143"/>
      <c r="W216" s="144"/>
      <c r="X216" s="144"/>
      <c r="Y216" s="144"/>
      <c r="Z216" s="144"/>
      <c r="AA216" s="144"/>
      <c r="AB216" s="144"/>
      <c r="AC216" s="144"/>
      <c r="AD216" s="144"/>
      <c r="AE216" s="144"/>
      <c r="AF216" s="144"/>
      <c r="AG216" s="144"/>
      <c r="AH216" s="145"/>
    </row>
    <row r="217" spans="1:34" ht="15" customHeight="1" x14ac:dyDescent="0.3">
      <c r="A217" s="138">
        <v>1708</v>
      </c>
      <c r="B217" s="163"/>
      <c r="C217" s="164"/>
      <c r="D217" s="164"/>
      <c r="E217" s="164"/>
      <c r="F217" s="164">
        <f t="shared" ref="F217" si="50">I217</f>
        <v>1</v>
      </c>
      <c r="G217" s="165" t="s">
        <v>2100</v>
      </c>
      <c r="H217" s="166" t="s">
        <v>2101</v>
      </c>
      <c r="I217" s="164">
        <v>1</v>
      </c>
      <c r="J217" s="167">
        <v>1</v>
      </c>
      <c r="K217" s="168">
        <f t="shared" ref="K217" si="51">COUNT(I217:I217)</f>
        <v>1</v>
      </c>
      <c r="L217" s="164"/>
      <c r="M217" s="164"/>
      <c r="N217" s="164"/>
      <c r="O217" s="164"/>
      <c r="P217" s="199"/>
      <c r="Q217" s="169" t="s">
        <v>1583</v>
      </c>
      <c r="R217" s="169" t="s">
        <v>1584</v>
      </c>
      <c r="S217" s="169" t="s">
        <v>1585</v>
      </c>
      <c r="T217" s="143"/>
      <c r="U217" s="143"/>
      <c r="V217" s="143"/>
      <c r="W217" s="163" t="s">
        <v>2102</v>
      </c>
      <c r="X217" s="164"/>
      <c r="Y217" s="164"/>
      <c r="Z217" s="164"/>
      <c r="AA217" s="163"/>
      <c r="AB217" s="163"/>
      <c r="AC217" s="164"/>
      <c r="AD217" s="164"/>
      <c r="AE217" s="163"/>
      <c r="AF217" s="164"/>
      <c r="AG217" s="164"/>
      <c r="AH217" s="170"/>
    </row>
    <row r="218" spans="1:34" ht="15" customHeight="1" x14ac:dyDescent="0.3">
      <c r="A218" s="138">
        <v>1732</v>
      </c>
      <c r="B218" s="150"/>
      <c r="C218" s="150"/>
      <c r="D218" s="150"/>
      <c r="E218" s="161">
        <f>COUNTIF(F218:F219,"&gt;0")</f>
        <v>1</v>
      </c>
      <c r="F218" s="161"/>
      <c r="G218" s="162" t="s">
        <v>2103</v>
      </c>
      <c r="H218" s="162" t="s">
        <v>2104</v>
      </c>
      <c r="I218" s="159"/>
      <c r="J218" s="160"/>
      <c r="K218" s="155"/>
      <c r="L218" s="159"/>
      <c r="M218" s="159"/>
      <c r="N218" s="159"/>
      <c r="O218" s="159"/>
      <c r="P218" s="199"/>
      <c r="Q218" s="143"/>
      <c r="R218" s="143"/>
      <c r="S218" s="143"/>
      <c r="T218" s="143"/>
      <c r="U218" s="143"/>
      <c r="V218" s="143"/>
      <c r="W218" s="144"/>
      <c r="X218" s="144"/>
      <c r="Y218" s="144"/>
      <c r="Z218" s="144"/>
      <c r="AA218" s="144"/>
      <c r="AB218" s="144"/>
      <c r="AC218" s="144"/>
      <c r="AD218" s="144"/>
      <c r="AE218" s="144"/>
      <c r="AF218" s="144"/>
      <c r="AG218" s="144"/>
      <c r="AH218" s="145"/>
    </row>
    <row r="219" spans="1:34" ht="15" customHeight="1" x14ac:dyDescent="0.3">
      <c r="A219" s="138">
        <v>1734</v>
      </c>
      <c r="B219" s="163"/>
      <c r="C219" s="164"/>
      <c r="D219" s="164"/>
      <c r="E219" s="164"/>
      <c r="F219" s="164">
        <f t="shared" ref="F219" si="52">I219</f>
        <v>1</v>
      </c>
      <c r="G219" s="165" t="s">
        <v>2105</v>
      </c>
      <c r="H219" s="166" t="s">
        <v>2106</v>
      </c>
      <c r="I219" s="164">
        <v>1</v>
      </c>
      <c r="J219" s="167">
        <v>1</v>
      </c>
      <c r="K219" s="168">
        <f t="shared" ref="K219" si="53">COUNT(I219:I219)</f>
        <v>1</v>
      </c>
      <c r="L219" s="164"/>
      <c r="M219" s="164"/>
      <c r="N219" s="164"/>
      <c r="O219" s="164"/>
      <c r="P219" s="199"/>
      <c r="Q219" s="169" t="s">
        <v>1583</v>
      </c>
      <c r="R219" s="169" t="s">
        <v>1584</v>
      </c>
      <c r="S219" s="169" t="s">
        <v>1585</v>
      </c>
      <c r="T219" s="143"/>
      <c r="U219" s="143"/>
      <c r="V219" s="143"/>
      <c r="W219" s="163" t="s">
        <v>2107</v>
      </c>
      <c r="X219" s="164"/>
      <c r="Y219" s="164"/>
      <c r="Z219" s="164"/>
      <c r="AA219" s="163"/>
      <c r="AB219" s="163"/>
      <c r="AC219" s="164"/>
      <c r="AD219" s="164"/>
      <c r="AE219" s="163"/>
      <c r="AF219" s="164" t="s">
        <v>1637</v>
      </c>
      <c r="AG219" s="164" t="s">
        <v>1587</v>
      </c>
      <c r="AH219" s="170"/>
    </row>
    <row r="220" spans="1:34" ht="15" customHeight="1" x14ac:dyDescent="0.3">
      <c r="A220" s="138">
        <v>1742</v>
      </c>
      <c r="B220" s="150"/>
      <c r="C220" s="150"/>
      <c r="D220" s="150"/>
      <c r="E220" s="161">
        <f>COUNTIF(F220:F221,"&gt;0")</f>
        <v>1</v>
      </c>
      <c r="F220" s="161"/>
      <c r="G220" s="162" t="s">
        <v>2108</v>
      </c>
      <c r="H220" s="162" t="s">
        <v>2109</v>
      </c>
      <c r="I220" s="153"/>
      <c r="J220" s="154"/>
      <c r="K220" s="155"/>
      <c r="L220" s="153"/>
      <c r="M220" s="153"/>
      <c r="N220" s="153"/>
      <c r="O220" s="153"/>
      <c r="P220" s="199"/>
      <c r="Q220" s="143"/>
      <c r="R220" s="143"/>
      <c r="S220" s="143"/>
      <c r="T220" s="143"/>
      <c r="U220" s="143"/>
      <c r="V220" s="143"/>
      <c r="W220" s="144"/>
      <c r="X220" s="144"/>
      <c r="Y220" s="144"/>
      <c r="Z220" s="144"/>
      <c r="AA220" s="144"/>
      <c r="AB220" s="144"/>
      <c r="AC220" s="144"/>
      <c r="AD220" s="144"/>
      <c r="AE220" s="144"/>
      <c r="AF220" s="144"/>
      <c r="AG220" s="144"/>
      <c r="AH220" s="145"/>
    </row>
    <row r="221" spans="1:34" ht="15" customHeight="1" x14ac:dyDescent="0.3">
      <c r="A221" s="138">
        <v>1743</v>
      </c>
      <c r="B221" s="163"/>
      <c r="C221" s="164"/>
      <c r="D221" s="164"/>
      <c r="E221" s="164"/>
      <c r="F221" s="164">
        <f t="shared" ref="F221" si="54">I221</f>
        <v>1</v>
      </c>
      <c r="G221" s="165" t="s">
        <v>2110</v>
      </c>
      <c r="H221" s="166" t="s">
        <v>2111</v>
      </c>
      <c r="I221" s="164">
        <v>1</v>
      </c>
      <c r="J221" s="167">
        <v>1</v>
      </c>
      <c r="K221" s="168">
        <f>COUNT(I221:I221)</f>
        <v>1</v>
      </c>
      <c r="L221" s="164"/>
      <c r="M221" s="164"/>
      <c r="N221" s="164"/>
      <c r="O221" s="164"/>
      <c r="P221" s="199"/>
      <c r="Q221" s="169" t="s">
        <v>1583</v>
      </c>
      <c r="R221" s="169" t="s">
        <v>1584</v>
      </c>
      <c r="S221" s="169" t="s">
        <v>1585</v>
      </c>
      <c r="T221" s="143"/>
      <c r="U221" s="143"/>
      <c r="V221" s="143"/>
      <c r="W221" s="163" t="s">
        <v>2112</v>
      </c>
      <c r="X221" s="164"/>
      <c r="Y221" s="164"/>
      <c r="Z221" s="164"/>
      <c r="AA221" s="163"/>
      <c r="AB221" s="163"/>
      <c r="AC221" s="164"/>
      <c r="AD221" s="164"/>
      <c r="AE221" s="163"/>
      <c r="AF221" s="164"/>
      <c r="AG221" s="164"/>
      <c r="AH221" s="170"/>
    </row>
    <row r="222" spans="1:34" ht="15" customHeight="1" x14ac:dyDescent="0.3">
      <c r="A222" s="138">
        <v>1774</v>
      </c>
      <c r="B222" s="150"/>
      <c r="C222" s="150"/>
      <c r="D222" s="150"/>
      <c r="E222" s="161">
        <f>COUNTIF(F222:F223,"&gt;0")</f>
        <v>1</v>
      </c>
      <c r="F222" s="161"/>
      <c r="G222" s="162" t="s">
        <v>2113</v>
      </c>
      <c r="H222" s="162" t="s">
        <v>2114</v>
      </c>
      <c r="I222" s="159"/>
      <c r="J222" s="160"/>
      <c r="K222" s="155"/>
      <c r="L222" s="159"/>
      <c r="M222" s="159"/>
      <c r="N222" s="159"/>
      <c r="O222" s="159"/>
      <c r="P222" s="199"/>
      <c r="Q222" s="143"/>
      <c r="R222" s="143"/>
      <c r="S222" s="143"/>
      <c r="T222" s="143"/>
      <c r="U222" s="143"/>
      <c r="V222" s="143"/>
      <c r="W222" s="144"/>
      <c r="X222" s="144"/>
      <c r="Y222" s="144"/>
      <c r="Z222" s="144"/>
      <c r="AA222" s="144"/>
      <c r="AB222" s="144"/>
      <c r="AC222" s="144"/>
      <c r="AD222" s="144"/>
      <c r="AE222" s="144"/>
      <c r="AF222" s="144"/>
      <c r="AG222" s="144"/>
      <c r="AH222" s="145"/>
    </row>
    <row r="223" spans="1:34" ht="15" customHeight="1" x14ac:dyDescent="0.3">
      <c r="A223" s="138">
        <v>1778</v>
      </c>
      <c r="B223" s="163"/>
      <c r="C223" s="164"/>
      <c r="D223" s="164"/>
      <c r="E223" s="164"/>
      <c r="F223" s="164">
        <f t="shared" ref="F223" si="55">I223</f>
        <v>1</v>
      </c>
      <c r="G223" s="202" t="s">
        <v>2115</v>
      </c>
      <c r="H223" s="203" t="s">
        <v>2116</v>
      </c>
      <c r="I223" s="164">
        <v>1</v>
      </c>
      <c r="J223" s="167">
        <v>1</v>
      </c>
      <c r="K223" s="164"/>
      <c r="L223" s="144"/>
      <c r="M223" s="164"/>
      <c r="N223" s="155">
        <f>COUNT(I223)</f>
        <v>1</v>
      </c>
      <c r="O223" s="164"/>
      <c r="P223" s="199"/>
      <c r="Q223" s="195" t="s">
        <v>1689</v>
      </c>
      <c r="R223" s="143"/>
      <c r="S223" s="143"/>
      <c r="T223" s="143"/>
      <c r="U223" s="169" t="s">
        <v>1690</v>
      </c>
      <c r="V223" s="169" t="s">
        <v>1690</v>
      </c>
      <c r="W223" s="163" t="s">
        <v>2117</v>
      </c>
      <c r="X223" s="164"/>
      <c r="Y223" s="164"/>
      <c r="Z223" s="164"/>
      <c r="AA223" s="163"/>
      <c r="AB223" s="163"/>
      <c r="AC223" s="164"/>
      <c r="AD223" s="164"/>
      <c r="AE223" s="163"/>
      <c r="AF223" s="164"/>
      <c r="AG223" s="164"/>
      <c r="AH223" s="170"/>
    </row>
    <row r="224" spans="1:34" ht="15" customHeight="1" x14ac:dyDescent="0.3">
      <c r="A224" s="138">
        <v>1804</v>
      </c>
      <c r="B224" s="150"/>
      <c r="C224" s="150"/>
      <c r="D224" s="150"/>
      <c r="E224" s="161">
        <f>COUNTIF(F224:F225,"&gt;0")</f>
        <v>1</v>
      </c>
      <c r="F224" s="161"/>
      <c r="G224" s="162" t="s">
        <v>2118</v>
      </c>
      <c r="H224" s="162" t="s">
        <v>2119</v>
      </c>
      <c r="I224" s="159"/>
      <c r="J224" s="160"/>
      <c r="K224" s="155"/>
      <c r="L224" s="159"/>
      <c r="M224" s="159"/>
      <c r="N224" s="159"/>
      <c r="O224" s="159"/>
      <c r="P224" s="199"/>
      <c r="Q224" s="143"/>
      <c r="R224" s="143"/>
      <c r="S224" s="143"/>
      <c r="T224" s="143"/>
      <c r="U224" s="143"/>
      <c r="V224" s="143"/>
      <c r="W224" s="144"/>
      <c r="X224" s="144"/>
      <c r="Y224" s="144"/>
      <c r="Z224" s="144"/>
      <c r="AA224" s="144"/>
      <c r="AB224" s="144"/>
      <c r="AC224" s="144"/>
      <c r="AD224" s="144"/>
      <c r="AE224" s="144"/>
      <c r="AF224" s="144"/>
      <c r="AG224" s="144"/>
      <c r="AH224" s="145"/>
    </row>
    <row r="225" spans="1:34" ht="15" customHeight="1" x14ac:dyDescent="0.3">
      <c r="A225" s="138">
        <v>1813</v>
      </c>
      <c r="B225" s="163"/>
      <c r="C225" s="164"/>
      <c r="D225" s="164"/>
      <c r="E225" s="164"/>
      <c r="F225" s="164">
        <f t="shared" ref="F225" si="56">I225</f>
        <v>1</v>
      </c>
      <c r="G225" s="165" t="s">
        <v>2120</v>
      </c>
      <c r="H225" s="166" t="s">
        <v>2121</v>
      </c>
      <c r="I225" s="164">
        <v>1</v>
      </c>
      <c r="J225" s="167">
        <v>1</v>
      </c>
      <c r="K225" s="168">
        <f>COUNT(I225:I225)</f>
        <v>1</v>
      </c>
      <c r="L225" s="164"/>
      <c r="M225" s="164"/>
      <c r="N225" s="164"/>
      <c r="O225" s="164"/>
      <c r="P225" s="199"/>
      <c r="Q225" s="169" t="s">
        <v>1583</v>
      </c>
      <c r="R225" s="169" t="s">
        <v>1584</v>
      </c>
      <c r="S225" s="169" t="s">
        <v>1585</v>
      </c>
      <c r="T225" s="143"/>
      <c r="U225" s="143"/>
      <c r="V225" s="143"/>
      <c r="W225" s="163" t="s">
        <v>2122</v>
      </c>
      <c r="X225" s="164"/>
      <c r="Y225" s="164"/>
      <c r="Z225" s="164"/>
      <c r="AA225" s="163"/>
      <c r="AB225" s="163"/>
      <c r="AC225" s="164"/>
      <c r="AD225" s="164"/>
      <c r="AE225" s="163"/>
      <c r="AF225" s="164" t="s">
        <v>1637</v>
      </c>
      <c r="AG225" s="164"/>
      <c r="AH225" s="170"/>
    </row>
    <row r="226" spans="1:34" ht="15" customHeight="1" x14ac:dyDescent="0.3">
      <c r="A226" s="138">
        <v>1822</v>
      </c>
      <c r="B226" s="150"/>
      <c r="C226" s="150"/>
      <c r="D226" s="150"/>
      <c r="E226" s="161">
        <f>COUNTIF(F226:F228,"&gt;0")</f>
        <v>2</v>
      </c>
      <c r="F226" s="161"/>
      <c r="G226" s="162" t="s">
        <v>2123</v>
      </c>
      <c r="H226" s="162" t="s">
        <v>2124</v>
      </c>
      <c r="I226" s="153"/>
      <c r="J226" s="154"/>
      <c r="K226" s="155"/>
      <c r="L226" s="153"/>
      <c r="M226" s="153"/>
      <c r="N226" s="153"/>
      <c r="O226" s="153"/>
      <c r="P226" s="199"/>
      <c r="Q226" s="143"/>
      <c r="R226" s="143"/>
      <c r="S226" s="143"/>
      <c r="T226" s="143"/>
      <c r="U226" s="143"/>
      <c r="V226" s="143"/>
      <c r="W226" s="144"/>
      <c r="X226" s="144"/>
      <c r="Y226" s="144"/>
      <c r="Z226" s="144"/>
      <c r="AA226" s="144"/>
      <c r="AB226" s="144"/>
      <c r="AC226" s="144"/>
      <c r="AD226" s="144"/>
      <c r="AE226" s="144"/>
      <c r="AF226" s="144"/>
      <c r="AG226" s="144"/>
      <c r="AH226" s="145"/>
    </row>
    <row r="227" spans="1:34" ht="15" customHeight="1" x14ac:dyDescent="0.3">
      <c r="A227" s="138">
        <v>1824</v>
      </c>
      <c r="B227" s="163"/>
      <c r="C227" s="164"/>
      <c r="D227" s="164"/>
      <c r="E227" s="164"/>
      <c r="F227" s="164">
        <f>I227</f>
        <v>1</v>
      </c>
      <c r="G227" s="165" t="s">
        <v>2125</v>
      </c>
      <c r="H227" s="166" t="s">
        <v>2126</v>
      </c>
      <c r="I227" s="164">
        <v>1</v>
      </c>
      <c r="J227" s="167">
        <v>1</v>
      </c>
      <c r="K227" s="168">
        <f>COUNT(I227:I227)</f>
        <v>1</v>
      </c>
      <c r="L227" s="164"/>
      <c r="M227" s="164"/>
      <c r="N227" s="164"/>
      <c r="O227" s="164"/>
      <c r="P227" s="199"/>
      <c r="Q227" s="169" t="s">
        <v>1583</v>
      </c>
      <c r="R227" s="169" t="s">
        <v>1584</v>
      </c>
      <c r="S227" s="169" t="s">
        <v>1585</v>
      </c>
      <c r="T227" s="143"/>
      <c r="U227" s="143"/>
      <c r="V227" s="143"/>
      <c r="W227" s="163" t="s">
        <v>2127</v>
      </c>
      <c r="X227" s="164"/>
      <c r="Y227" s="164"/>
      <c r="Z227" s="164"/>
      <c r="AA227" s="163"/>
      <c r="AB227" s="163"/>
      <c r="AC227" s="164"/>
      <c r="AD227" s="164"/>
      <c r="AE227" s="163"/>
      <c r="AF227" s="164" t="s">
        <v>1637</v>
      </c>
      <c r="AG227" s="164"/>
      <c r="AH227" s="170"/>
    </row>
    <row r="228" spans="1:34" ht="15" customHeight="1" x14ac:dyDescent="0.3">
      <c r="A228" s="138">
        <v>1825</v>
      </c>
      <c r="B228" s="163"/>
      <c r="C228" s="164"/>
      <c r="D228" s="164"/>
      <c r="E228" s="164"/>
      <c r="F228" s="164">
        <f>I228</f>
        <v>1</v>
      </c>
      <c r="G228" s="165" t="s">
        <v>2128</v>
      </c>
      <c r="H228" s="166" t="s">
        <v>2129</v>
      </c>
      <c r="I228" s="164">
        <v>1</v>
      </c>
      <c r="J228" s="167">
        <v>1</v>
      </c>
      <c r="K228" s="168">
        <f>COUNT(I228:I228)</f>
        <v>1</v>
      </c>
      <c r="L228" s="164"/>
      <c r="M228" s="164"/>
      <c r="N228" s="164"/>
      <c r="O228" s="164"/>
      <c r="P228" s="199"/>
      <c r="Q228" s="169" t="s">
        <v>1583</v>
      </c>
      <c r="R228" s="169" t="s">
        <v>1584</v>
      </c>
      <c r="S228" s="169" t="s">
        <v>1585</v>
      </c>
      <c r="T228" s="143"/>
      <c r="U228" s="143"/>
      <c r="V228" s="143"/>
      <c r="W228" s="163" t="s">
        <v>2130</v>
      </c>
      <c r="X228" s="164"/>
      <c r="Y228" s="164"/>
      <c r="Z228" s="164"/>
      <c r="AA228" s="163"/>
      <c r="AB228" s="163"/>
      <c r="AC228" s="164"/>
      <c r="AD228" s="164"/>
      <c r="AE228" s="163"/>
      <c r="AF228" s="164"/>
      <c r="AG228" s="164"/>
      <c r="AH228" s="170"/>
    </row>
    <row r="229" spans="1:34" ht="15" customHeight="1" x14ac:dyDescent="0.3">
      <c r="A229" s="138">
        <v>1846</v>
      </c>
      <c r="B229" s="150"/>
      <c r="C229" s="150"/>
      <c r="D229" s="150"/>
      <c r="E229" s="161">
        <f>COUNTIF(F229:F231,"&gt;0")</f>
        <v>2</v>
      </c>
      <c r="F229" s="161"/>
      <c r="G229" s="162" t="s">
        <v>2131</v>
      </c>
      <c r="H229" s="162" t="s">
        <v>2132</v>
      </c>
      <c r="I229" s="159"/>
      <c r="J229" s="160"/>
      <c r="K229" s="155"/>
      <c r="L229" s="159"/>
      <c r="M229" s="159"/>
      <c r="N229" s="159"/>
      <c r="O229" s="159"/>
      <c r="P229" s="199"/>
      <c r="Q229" s="143"/>
      <c r="R229" s="143"/>
      <c r="S229" s="143"/>
      <c r="T229" s="143"/>
      <c r="U229" s="143"/>
      <c r="V229" s="143"/>
      <c r="W229" s="144"/>
      <c r="X229" s="144"/>
      <c r="Y229" s="144"/>
      <c r="Z229" s="144"/>
      <c r="AA229" s="144"/>
      <c r="AB229" s="144"/>
      <c r="AC229" s="144"/>
      <c r="AD229" s="144"/>
      <c r="AE229" s="144"/>
      <c r="AF229" s="144"/>
      <c r="AG229" s="144"/>
      <c r="AH229" s="145"/>
    </row>
    <row r="230" spans="1:34" ht="15" customHeight="1" x14ac:dyDescent="0.3">
      <c r="A230" s="138">
        <v>1854</v>
      </c>
      <c r="B230" s="163"/>
      <c r="C230" s="164"/>
      <c r="D230" s="164"/>
      <c r="E230" s="164"/>
      <c r="F230" s="164">
        <f t="shared" ref="F230:F231" si="57">I230</f>
        <v>1</v>
      </c>
      <c r="G230" s="165" t="s">
        <v>2133</v>
      </c>
      <c r="H230" s="166" t="s">
        <v>2134</v>
      </c>
      <c r="I230" s="164">
        <v>1</v>
      </c>
      <c r="J230" s="167">
        <v>1</v>
      </c>
      <c r="K230" s="168">
        <f t="shared" ref="K230" si="58">COUNT(I230:I230)</f>
        <v>1</v>
      </c>
      <c r="L230" s="164"/>
      <c r="M230" s="164"/>
      <c r="N230" s="164"/>
      <c r="O230" s="164"/>
      <c r="P230" s="199"/>
      <c r="Q230" s="169" t="s">
        <v>1583</v>
      </c>
      <c r="R230" s="169" t="s">
        <v>1584</v>
      </c>
      <c r="S230" s="169" t="s">
        <v>1585</v>
      </c>
      <c r="T230" s="143"/>
      <c r="U230" s="143"/>
      <c r="V230" s="143"/>
      <c r="W230" s="163"/>
      <c r="X230" s="164"/>
      <c r="Y230" s="164"/>
      <c r="Z230" s="164"/>
      <c r="AA230" s="163"/>
      <c r="AB230" s="163"/>
      <c r="AC230" s="164"/>
      <c r="AD230" s="164"/>
      <c r="AE230" s="163"/>
      <c r="AF230" s="164"/>
      <c r="AG230" s="164"/>
      <c r="AH230" s="170"/>
    </row>
    <row r="231" spans="1:34" ht="15" customHeight="1" x14ac:dyDescent="0.3">
      <c r="A231" s="138">
        <v>1857</v>
      </c>
      <c r="B231" s="163"/>
      <c r="C231" s="164"/>
      <c r="D231" s="164"/>
      <c r="E231" s="164"/>
      <c r="F231" s="164">
        <f t="shared" si="57"/>
        <v>1</v>
      </c>
      <c r="G231" s="178" t="s">
        <v>2135</v>
      </c>
      <c r="H231" s="179" t="s">
        <v>2136</v>
      </c>
      <c r="I231" s="164">
        <v>1</v>
      </c>
      <c r="J231" s="167">
        <v>1</v>
      </c>
      <c r="K231" s="164"/>
      <c r="L231" s="155">
        <f>COUNT(I231)</f>
        <v>1</v>
      </c>
      <c r="M231" s="164"/>
      <c r="N231" s="164"/>
      <c r="O231" s="164"/>
      <c r="P231" s="199"/>
      <c r="Q231" s="169" t="s">
        <v>1583</v>
      </c>
      <c r="R231" s="169" t="s">
        <v>1584</v>
      </c>
      <c r="S231" s="169" t="s">
        <v>1585</v>
      </c>
      <c r="T231" s="143"/>
      <c r="U231" s="143"/>
      <c r="V231" s="143"/>
      <c r="W231" s="163" t="s">
        <v>2137</v>
      </c>
      <c r="X231" s="164"/>
      <c r="Y231" s="164"/>
      <c r="Z231" s="164"/>
      <c r="AA231" s="163"/>
      <c r="AB231" s="163"/>
      <c r="AC231" s="164"/>
      <c r="AD231" s="164"/>
      <c r="AE231" s="163"/>
      <c r="AF231" s="164" t="s">
        <v>1637</v>
      </c>
      <c r="AG231" s="164"/>
      <c r="AH231" s="170"/>
    </row>
    <row r="232" spans="1:34" ht="15" customHeight="1" x14ac:dyDescent="0.3">
      <c r="A232" s="138">
        <v>1863</v>
      </c>
      <c r="B232" s="150"/>
      <c r="C232" s="150"/>
      <c r="D232" s="150"/>
      <c r="E232" s="161">
        <f>COUNTIF(F232:F233,"&gt;0")</f>
        <v>1</v>
      </c>
      <c r="F232" s="161"/>
      <c r="G232" s="162" t="s">
        <v>2138</v>
      </c>
      <c r="H232" s="162" t="s">
        <v>2139</v>
      </c>
      <c r="I232" s="153"/>
      <c r="J232" s="154"/>
      <c r="K232" s="155"/>
      <c r="L232" s="153"/>
      <c r="M232" s="153"/>
      <c r="N232" s="153"/>
      <c r="O232" s="153"/>
      <c r="P232" s="199"/>
      <c r="Q232" s="143"/>
      <c r="R232" s="143"/>
      <c r="S232" s="143"/>
      <c r="T232" s="143"/>
      <c r="U232" s="143"/>
      <c r="V232" s="143"/>
      <c r="W232" s="144"/>
      <c r="X232" s="144"/>
      <c r="Y232" s="144"/>
      <c r="Z232" s="144"/>
      <c r="AA232" s="144"/>
      <c r="AB232" s="144"/>
      <c r="AC232" s="144"/>
      <c r="AD232" s="144"/>
      <c r="AE232" s="144"/>
      <c r="AF232" s="144"/>
      <c r="AG232" s="144"/>
      <c r="AH232" s="145"/>
    </row>
    <row r="233" spans="1:34" ht="15" customHeight="1" x14ac:dyDescent="0.3">
      <c r="A233" s="138">
        <v>1864</v>
      </c>
      <c r="B233" s="163"/>
      <c r="C233" s="164"/>
      <c r="D233" s="164"/>
      <c r="E233" s="164"/>
      <c r="F233" s="164">
        <f>I233</f>
        <v>1</v>
      </c>
      <c r="G233" s="165" t="s">
        <v>2140</v>
      </c>
      <c r="H233" s="166" t="s">
        <v>2141</v>
      </c>
      <c r="I233" s="164">
        <v>1</v>
      </c>
      <c r="J233" s="167">
        <v>1</v>
      </c>
      <c r="K233" s="168">
        <f>COUNT(I233:I233)</f>
        <v>1</v>
      </c>
      <c r="L233" s="164"/>
      <c r="M233" s="164"/>
      <c r="N233" s="164"/>
      <c r="O233" s="164"/>
      <c r="P233" s="199"/>
      <c r="Q233" s="169" t="s">
        <v>1583</v>
      </c>
      <c r="R233" s="169" t="s">
        <v>1584</v>
      </c>
      <c r="S233" s="169" t="s">
        <v>1585</v>
      </c>
      <c r="T233" s="143"/>
      <c r="U233" s="143"/>
      <c r="V233" s="143"/>
      <c r="W233" s="163" t="s">
        <v>2142</v>
      </c>
      <c r="X233" s="164"/>
      <c r="Y233" s="164"/>
      <c r="Z233" s="164"/>
      <c r="AA233" s="163"/>
      <c r="AB233" s="163"/>
      <c r="AC233" s="164"/>
      <c r="AD233" s="164"/>
      <c r="AE233" s="163"/>
      <c r="AF233" s="164"/>
      <c r="AG233" s="164"/>
      <c r="AH233" s="170"/>
    </row>
    <row r="234" spans="1:34" ht="15" customHeight="1" x14ac:dyDescent="0.3">
      <c r="A234" s="138">
        <v>1932</v>
      </c>
      <c r="B234" s="150"/>
      <c r="C234" s="150"/>
      <c r="D234" s="157">
        <f>COUNTIF(E234:E236,"&gt;0")</f>
        <v>1</v>
      </c>
      <c r="E234" s="157"/>
      <c r="F234" s="157"/>
      <c r="G234" s="158" t="s">
        <v>2143</v>
      </c>
      <c r="H234" s="158" t="s">
        <v>2144</v>
      </c>
      <c r="I234" s="159"/>
      <c r="J234" s="160"/>
      <c r="K234" s="155"/>
      <c r="L234" s="159"/>
      <c r="M234" s="159"/>
      <c r="N234" s="159"/>
      <c r="O234" s="159"/>
      <c r="P234" s="199"/>
      <c r="Q234" s="143"/>
      <c r="R234" s="143"/>
      <c r="S234" s="143"/>
      <c r="T234" s="143"/>
      <c r="U234" s="143"/>
      <c r="V234" s="143"/>
      <c r="W234" s="144"/>
      <c r="X234" s="144"/>
      <c r="Y234" s="144"/>
      <c r="Z234" s="144"/>
      <c r="AA234" s="144"/>
      <c r="AB234" s="144"/>
      <c r="AC234" s="144"/>
      <c r="AD234" s="144"/>
      <c r="AE234" s="144"/>
      <c r="AF234" s="144"/>
      <c r="AG234" s="144"/>
      <c r="AH234" s="145"/>
    </row>
    <row r="235" spans="1:34" ht="15" customHeight="1" x14ac:dyDescent="0.3">
      <c r="A235" s="138">
        <v>1935</v>
      </c>
      <c r="B235" s="150"/>
      <c r="C235" s="150"/>
      <c r="D235" s="150"/>
      <c r="E235" s="161">
        <f>COUNTIF(F235:F236,"&gt;0")</f>
        <v>1</v>
      </c>
      <c r="F235" s="161"/>
      <c r="G235" s="162" t="s">
        <v>2145</v>
      </c>
      <c r="H235" s="162" t="s">
        <v>2146</v>
      </c>
      <c r="I235" s="159"/>
      <c r="J235" s="160"/>
      <c r="K235" s="155"/>
      <c r="L235" s="159"/>
      <c r="M235" s="159"/>
      <c r="N235" s="159"/>
      <c r="O235" s="159"/>
      <c r="P235" s="199"/>
      <c r="Q235" s="143"/>
      <c r="R235" s="143"/>
      <c r="S235" s="143"/>
      <c r="T235" s="143"/>
      <c r="U235" s="143"/>
      <c r="V235" s="143"/>
      <c r="W235" s="144"/>
      <c r="X235" s="144"/>
      <c r="Y235" s="144"/>
      <c r="Z235" s="144"/>
      <c r="AA235" s="144"/>
      <c r="AB235" s="144"/>
      <c r="AC235" s="144"/>
      <c r="AD235" s="144"/>
      <c r="AE235" s="144"/>
      <c r="AF235" s="144"/>
      <c r="AG235" s="144"/>
      <c r="AH235" s="145"/>
    </row>
    <row r="236" spans="1:34" ht="15" customHeight="1" x14ac:dyDescent="0.3">
      <c r="A236" s="138">
        <v>1937</v>
      </c>
      <c r="B236" s="163"/>
      <c r="C236" s="164"/>
      <c r="D236" s="164"/>
      <c r="E236" s="164"/>
      <c r="F236" s="164">
        <f t="shared" ref="F236" si="59">I236</f>
        <v>1</v>
      </c>
      <c r="G236" s="194" t="s">
        <v>2147</v>
      </c>
      <c r="H236" s="163" t="s">
        <v>2148</v>
      </c>
      <c r="I236" s="164">
        <v>1</v>
      </c>
      <c r="J236" s="167">
        <v>1</v>
      </c>
      <c r="K236" s="168">
        <f>COUNT(I236:I236)</f>
        <v>1</v>
      </c>
      <c r="L236" s="164"/>
      <c r="M236" s="164"/>
      <c r="N236" s="164"/>
      <c r="O236" s="164"/>
      <c r="P236" s="199"/>
      <c r="Q236" s="195" t="s">
        <v>1689</v>
      </c>
      <c r="R236" s="143"/>
      <c r="S236" s="143"/>
      <c r="T236" s="143"/>
      <c r="U236" s="143"/>
      <c r="V236" s="143"/>
      <c r="W236" s="163"/>
      <c r="X236" s="164"/>
      <c r="Y236" s="164"/>
      <c r="Z236" s="164"/>
      <c r="AA236" s="163"/>
      <c r="AB236" s="163"/>
      <c r="AC236" s="164"/>
      <c r="AD236" s="164"/>
      <c r="AE236" s="163"/>
      <c r="AF236" s="164"/>
      <c r="AG236" s="164"/>
      <c r="AH236" s="170"/>
    </row>
    <row r="237" spans="1:34" ht="15" customHeight="1" x14ac:dyDescent="0.3">
      <c r="A237" s="138">
        <v>1938</v>
      </c>
      <c r="B237" s="150"/>
      <c r="C237" s="150"/>
      <c r="D237" s="157">
        <f>COUNTIF(E237:E240,"&gt;0")</f>
        <v>1</v>
      </c>
      <c r="E237" s="157"/>
      <c r="F237" s="157"/>
      <c r="G237" s="158" t="s">
        <v>2149</v>
      </c>
      <c r="H237" s="158" t="s">
        <v>2150</v>
      </c>
      <c r="I237" s="159"/>
      <c r="J237" s="160"/>
      <c r="K237" s="155"/>
      <c r="L237" s="159"/>
      <c r="M237" s="159"/>
      <c r="N237" s="159"/>
      <c r="O237" s="159"/>
      <c r="P237" s="199"/>
      <c r="Q237" s="143"/>
      <c r="R237" s="143"/>
      <c r="S237" s="143"/>
      <c r="T237" s="143"/>
      <c r="U237" s="143"/>
      <c r="V237" s="143"/>
      <c r="W237" s="144"/>
      <c r="X237" s="144"/>
      <c r="Y237" s="144"/>
      <c r="Z237" s="144"/>
      <c r="AA237" s="144"/>
      <c r="AB237" s="144"/>
      <c r="AC237" s="144"/>
      <c r="AD237" s="144"/>
      <c r="AE237" s="144"/>
      <c r="AF237" s="144"/>
      <c r="AG237" s="144"/>
      <c r="AH237" s="145"/>
    </row>
    <row r="238" spans="1:34" ht="15" customHeight="1" x14ac:dyDescent="0.3">
      <c r="A238" s="138">
        <v>1939</v>
      </c>
      <c r="B238" s="150"/>
      <c r="C238" s="150"/>
      <c r="D238" s="150"/>
      <c r="E238" s="161">
        <f>COUNTIF(F238:F240,"&gt;0")</f>
        <v>2</v>
      </c>
      <c r="F238" s="161"/>
      <c r="G238" s="162" t="s">
        <v>2151</v>
      </c>
      <c r="H238" s="162" t="s">
        <v>2152</v>
      </c>
      <c r="I238" s="159"/>
      <c r="J238" s="160"/>
      <c r="K238" s="155"/>
      <c r="L238" s="159"/>
      <c r="M238" s="159"/>
      <c r="N238" s="159"/>
      <c r="O238" s="159"/>
      <c r="P238" s="199"/>
      <c r="Q238" s="143"/>
      <c r="R238" s="143"/>
      <c r="S238" s="143"/>
      <c r="T238" s="143"/>
      <c r="U238" s="143"/>
      <c r="V238" s="143"/>
      <c r="W238" s="144"/>
      <c r="X238" s="144"/>
      <c r="Y238" s="144"/>
      <c r="Z238" s="144"/>
      <c r="AA238" s="144"/>
      <c r="AB238" s="144"/>
      <c r="AC238" s="144"/>
      <c r="AD238" s="144"/>
      <c r="AE238" s="144"/>
      <c r="AF238" s="144"/>
      <c r="AG238" s="144"/>
      <c r="AH238" s="145"/>
    </row>
    <row r="239" spans="1:34" ht="15" customHeight="1" x14ac:dyDescent="0.3">
      <c r="A239" s="138">
        <v>1945</v>
      </c>
      <c r="B239" s="163"/>
      <c r="C239" s="164"/>
      <c r="D239" s="164"/>
      <c r="E239" s="164"/>
      <c r="F239" s="164">
        <f t="shared" ref="F239:F240" si="60">I239</f>
        <v>1</v>
      </c>
      <c r="G239" s="165" t="s">
        <v>2153</v>
      </c>
      <c r="H239" s="166" t="s">
        <v>2154</v>
      </c>
      <c r="I239" s="164">
        <v>1</v>
      </c>
      <c r="J239" s="167">
        <v>1</v>
      </c>
      <c r="K239" s="168">
        <f t="shared" ref="K239:K240" si="61">COUNT(I239:I239)</f>
        <v>1</v>
      </c>
      <c r="L239" s="164"/>
      <c r="M239" s="164"/>
      <c r="N239" s="164"/>
      <c r="O239" s="164"/>
      <c r="P239" s="199"/>
      <c r="Q239" s="169" t="s">
        <v>1583</v>
      </c>
      <c r="R239" s="169" t="s">
        <v>1584</v>
      </c>
      <c r="S239" s="169" t="s">
        <v>1585</v>
      </c>
      <c r="T239" s="143"/>
      <c r="U239" s="143"/>
      <c r="V239" s="143"/>
      <c r="W239" s="163" t="s">
        <v>2155</v>
      </c>
      <c r="X239" s="164"/>
      <c r="Y239" s="164"/>
      <c r="Z239" s="164"/>
      <c r="AA239" s="163"/>
      <c r="AB239" s="163"/>
      <c r="AC239" s="164"/>
      <c r="AD239" s="164"/>
      <c r="AE239" s="163"/>
      <c r="AF239" s="164"/>
      <c r="AG239" s="164"/>
      <c r="AH239" s="170"/>
    </row>
    <row r="240" spans="1:34" ht="15" customHeight="1" x14ac:dyDescent="0.3">
      <c r="A240" s="138">
        <v>1946</v>
      </c>
      <c r="B240" s="163"/>
      <c r="C240" s="164"/>
      <c r="D240" s="164"/>
      <c r="E240" s="164"/>
      <c r="F240" s="164">
        <f t="shared" si="60"/>
        <v>1</v>
      </c>
      <c r="G240" s="165" t="s">
        <v>2156</v>
      </c>
      <c r="H240" s="166" t="s">
        <v>2157</v>
      </c>
      <c r="I240" s="164">
        <v>1</v>
      </c>
      <c r="J240" s="167">
        <v>1</v>
      </c>
      <c r="K240" s="168">
        <f t="shared" si="61"/>
        <v>1</v>
      </c>
      <c r="L240" s="164"/>
      <c r="M240" s="164"/>
      <c r="N240" s="164"/>
      <c r="O240" s="164"/>
      <c r="P240" s="199"/>
      <c r="Q240" s="169" t="s">
        <v>1583</v>
      </c>
      <c r="R240" s="169" t="s">
        <v>1584</v>
      </c>
      <c r="S240" s="169" t="s">
        <v>1585</v>
      </c>
      <c r="T240" s="143"/>
      <c r="U240" s="143"/>
      <c r="V240" s="143"/>
      <c r="W240" s="163" t="s">
        <v>2158</v>
      </c>
      <c r="X240" s="164"/>
      <c r="Y240" s="164"/>
      <c r="Z240" s="164"/>
      <c r="AA240" s="163"/>
      <c r="AB240" s="163"/>
      <c r="AC240" s="164"/>
      <c r="AD240" s="164"/>
      <c r="AE240" s="163"/>
      <c r="AF240" s="164"/>
      <c r="AG240" s="164"/>
      <c r="AH240" s="170"/>
    </row>
    <row r="241" spans="1:34" ht="15" customHeight="1" x14ac:dyDescent="0.3">
      <c r="A241" s="138">
        <v>1953</v>
      </c>
      <c r="B241" s="150"/>
      <c r="C241" s="150"/>
      <c r="D241" s="157">
        <f>COUNTIF(E241:E243,"&gt;0")</f>
        <v>1</v>
      </c>
      <c r="E241" s="157"/>
      <c r="F241" s="157"/>
      <c r="G241" s="158" t="s">
        <v>2159</v>
      </c>
      <c r="H241" s="158" t="s">
        <v>2160</v>
      </c>
      <c r="I241" s="159"/>
      <c r="J241" s="160"/>
      <c r="K241" s="155"/>
      <c r="L241" s="159"/>
      <c r="M241" s="159"/>
      <c r="N241" s="159"/>
      <c r="O241" s="159"/>
      <c r="P241" s="199"/>
      <c r="Q241" s="143"/>
      <c r="R241" s="143"/>
      <c r="S241" s="143"/>
      <c r="T241" s="143"/>
      <c r="U241" s="143"/>
      <c r="V241" s="143"/>
      <c r="W241" s="144"/>
      <c r="X241" s="144"/>
      <c r="Y241" s="144"/>
      <c r="Z241" s="144"/>
      <c r="AA241" s="144"/>
      <c r="AB241" s="144"/>
      <c r="AC241" s="144"/>
      <c r="AD241" s="144"/>
      <c r="AE241" s="144"/>
      <c r="AF241" s="144"/>
      <c r="AG241" s="144"/>
      <c r="AH241" s="145"/>
    </row>
    <row r="242" spans="1:34" ht="15" customHeight="1" x14ac:dyDescent="0.3">
      <c r="A242" s="138">
        <v>1958</v>
      </c>
      <c r="B242" s="163"/>
      <c r="C242" s="164"/>
      <c r="D242" s="164"/>
      <c r="E242" s="161">
        <f>COUNTIF(F242:F243,"&gt;0")</f>
        <v>1</v>
      </c>
      <c r="F242" s="161"/>
      <c r="G242" s="162" t="s">
        <v>2161</v>
      </c>
      <c r="H242" s="162" t="s">
        <v>2162</v>
      </c>
      <c r="I242" s="164"/>
      <c r="J242" s="167"/>
      <c r="K242" s="168"/>
      <c r="L242" s="164"/>
      <c r="M242" s="164"/>
      <c r="N242" s="164"/>
      <c r="O242" s="164"/>
      <c r="P242" s="199"/>
      <c r="Q242" s="143"/>
      <c r="R242" s="143"/>
      <c r="S242" s="143"/>
      <c r="T242" s="143"/>
      <c r="U242" s="143"/>
      <c r="V242" s="143"/>
      <c r="W242" s="163"/>
      <c r="X242" s="164"/>
      <c r="Y242" s="164"/>
      <c r="Z242" s="164"/>
      <c r="AA242" s="163"/>
      <c r="AB242" s="163"/>
      <c r="AC242" s="164"/>
      <c r="AD242" s="164"/>
      <c r="AE242" s="163"/>
      <c r="AF242" s="164"/>
      <c r="AG242" s="164"/>
      <c r="AH242" s="170"/>
    </row>
    <row r="243" spans="1:34" ht="15" customHeight="1" x14ac:dyDescent="0.3">
      <c r="A243" s="138">
        <v>1972</v>
      </c>
      <c r="B243" s="163"/>
      <c r="C243" s="164"/>
      <c r="D243" s="164"/>
      <c r="E243" s="164"/>
      <c r="F243" s="164">
        <f t="shared" ref="F243" si="62">I243</f>
        <v>1</v>
      </c>
      <c r="G243" s="194" t="s">
        <v>2163</v>
      </c>
      <c r="H243" s="163" t="s">
        <v>2164</v>
      </c>
      <c r="I243" s="164">
        <v>1</v>
      </c>
      <c r="J243" s="167">
        <v>1</v>
      </c>
      <c r="K243" s="168">
        <f t="shared" ref="K243" si="63">COUNT(I243:I243)</f>
        <v>1</v>
      </c>
      <c r="L243" s="164"/>
      <c r="M243" s="164"/>
      <c r="N243" s="164"/>
      <c r="O243" s="164"/>
      <c r="P243" s="199"/>
      <c r="Q243" s="195" t="s">
        <v>1689</v>
      </c>
      <c r="R243" s="143"/>
      <c r="S243" s="143"/>
      <c r="T243" s="143"/>
      <c r="U243" s="169" t="s">
        <v>1690</v>
      </c>
      <c r="V243" s="169" t="s">
        <v>1714</v>
      </c>
      <c r="W243" s="163"/>
      <c r="X243" s="164"/>
      <c r="Y243" s="164"/>
      <c r="Z243" s="164"/>
      <c r="AA243" s="163"/>
      <c r="AB243" s="163" t="s">
        <v>1765</v>
      </c>
      <c r="AC243" s="164"/>
      <c r="AD243" s="164"/>
      <c r="AE243" s="163"/>
      <c r="AF243" s="164"/>
      <c r="AG243" s="164"/>
      <c r="AH243" s="170"/>
    </row>
    <row r="244" spans="1:34" ht="15" customHeight="1" x14ac:dyDescent="0.3">
      <c r="A244" s="138">
        <v>2011</v>
      </c>
      <c r="B244" s="150"/>
      <c r="C244" s="151">
        <f>COUNTIF(D244:D247,"&gt;0")</f>
        <v>1</v>
      </c>
      <c r="D244" s="151"/>
      <c r="E244" s="151"/>
      <c r="F244" s="151"/>
      <c r="G244" s="152" t="s">
        <v>2165</v>
      </c>
      <c r="H244" s="152" t="s">
        <v>2166</v>
      </c>
      <c r="I244" s="153"/>
      <c r="J244" s="154"/>
      <c r="K244" s="155"/>
      <c r="L244" s="153"/>
      <c r="M244" s="153"/>
      <c r="N244" s="153"/>
      <c r="O244" s="153"/>
      <c r="P244" s="199"/>
      <c r="Q244" s="143"/>
      <c r="R244" s="143"/>
      <c r="S244" s="143"/>
      <c r="T244" s="143"/>
      <c r="U244" s="143"/>
      <c r="V244" s="143"/>
      <c r="W244" s="144"/>
      <c r="X244" s="144"/>
      <c r="Y244" s="144"/>
      <c r="Z244" s="144"/>
      <c r="AA244" s="144"/>
      <c r="AB244" s="144"/>
      <c r="AC244" s="144"/>
      <c r="AD244" s="144"/>
      <c r="AE244" s="144"/>
      <c r="AF244" s="144"/>
      <c r="AG244" s="144"/>
      <c r="AH244" s="145"/>
    </row>
    <row r="245" spans="1:34" ht="15" customHeight="1" x14ac:dyDescent="0.3">
      <c r="A245" s="138">
        <v>2012</v>
      </c>
      <c r="B245" s="150"/>
      <c r="C245" s="150"/>
      <c r="D245" s="157">
        <f>COUNTIF(E245:E247,"&gt;0")</f>
        <v>1</v>
      </c>
      <c r="E245" s="157"/>
      <c r="F245" s="157"/>
      <c r="G245" s="158" t="s">
        <v>2167</v>
      </c>
      <c r="H245" s="158" t="s">
        <v>2168</v>
      </c>
      <c r="I245" s="159"/>
      <c r="J245" s="160"/>
      <c r="K245" s="155"/>
      <c r="L245" s="159"/>
      <c r="M245" s="159"/>
      <c r="N245" s="159"/>
      <c r="O245" s="159"/>
      <c r="P245" s="199"/>
      <c r="Q245" s="143"/>
      <c r="R245" s="143"/>
      <c r="S245" s="143"/>
      <c r="T245" s="143"/>
      <c r="U245" s="143"/>
      <c r="V245" s="143"/>
      <c r="W245" s="144"/>
      <c r="X245" s="144"/>
      <c r="Y245" s="144"/>
      <c r="Z245" s="144"/>
      <c r="AA245" s="144"/>
      <c r="AB245" s="144"/>
      <c r="AC245" s="144"/>
      <c r="AD245" s="144"/>
      <c r="AE245" s="144"/>
      <c r="AF245" s="144"/>
      <c r="AG245" s="144"/>
      <c r="AH245" s="145"/>
    </row>
    <row r="246" spans="1:34" ht="15" customHeight="1" x14ac:dyDescent="0.3">
      <c r="A246" s="138">
        <v>2028</v>
      </c>
      <c r="B246" s="163"/>
      <c r="C246" s="164"/>
      <c r="D246" s="164"/>
      <c r="E246" s="161">
        <f>COUNTIF(F246:F247,"&gt;0")</f>
        <v>1</v>
      </c>
      <c r="F246" s="161"/>
      <c r="G246" s="162" t="s">
        <v>2169</v>
      </c>
      <c r="H246" s="162" t="s">
        <v>2170</v>
      </c>
      <c r="I246" s="164"/>
      <c r="J246" s="167"/>
      <c r="K246" s="168"/>
      <c r="L246" s="164"/>
      <c r="M246" s="164"/>
      <c r="N246" s="164"/>
      <c r="O246" s="164"/>
      <c r="P246" s="199"/>
      <c r="Q246" s="143"/>
      <c r="R246" s="143"/>
      <c r="S246" s="143"/>
      <c r="T246" s="143"/>
      <c r="U246" s="143"/>
      <c r="V246" s="143"/>
      <c r="W246" s="163"/>
      <c r="X246" s="164"/>
      <c r="Y246" s="164"/>
      <c r="Z246" s="164"/>
      <c r="AA246" s="163"/>
      <c r="AB246" s="163"/>
      <c r="AC246" s="164"/>
      <c r="AD246" s="164"/>
      <c r="AE246" s="163"/>
      <c r="AF246" s="164"/>
      <c r="AG246" s="164"/>
      <c r="AH246" s="170"/>
    </row>
    <row r="247" spans="1:34" ht="15" customHeight="1" x14ac:dyDescent="0.3">
      <c r="A247" s="138">
        <v>2031</v>
      </c>
      <c r="B247" s="163"/>
      <c r="C247" s="164"/>
      <c r="D247" s="164"/>
      <c r="E247" s="164"/>
      <c r="F247" s="164">
        <f t="shared" ref="F247" si="64">I247</f>
        <v>1</v>
      </c>
      <c r="G247" s="165" t="s">
        <v>2171</v>
      </c>
      <c r="H247" s="166" t="s">
        <v>2172</v>
      </c>
      <c r="I247" s="164">
        <v>1</v>
      </c>
      <c r="J247" s="167">
        <v>1</v>
      </c>
      <c r="K247" s="168">
        <f>COUNT(I247:I247)</f>
        <v>1</v>
      </c>
      <c r="L247" s="164"/>
      <c r="M247" s="164"/>
      <c r="N247" s="164"/>
      <c r="O247" s="164"/>
      <c r="P247" s="199"/>
      <c r="Q247" s="169" t="s">
        <v>1583</v>
      </c>
      <c r="R247" s="169" t="s">
        <v>1584</v>
      </c>
      <c r="S247" s="169" t="s">
        <v>1585</v>
      </c>
      <c r="T247" s="143"/>
      <c r="U247" s="143"/>
      <c r="V247" s="143"/>
      <c r="W247" s="163" t="s">
        <v>2173</v>
      </c>
      <c r="X247" s="164"/>
      <c r="Y247" s="164"/>
      <c r="Z247" s="164"/>
      <c r="AA247" s="163"/>
      <c r="AB247" s="163"/>
      <c r="AC247" s="164"/>
      <c r="AD247" s="164"/>
      <c r="AE247" s="163"/>
      <c r="AF247" s="164"/>
      <c r="AG247" s="164" t="s">
        <v>1587</v>
      </c>
      <c r="AH247" s="170"/>
    </row>
    <row r="248" spans="1:34" ht="30" customHeight="1" x14ac:dyDescent="0.3">
      <c r="A248" s="138">
        <v>2187</v>
      </c>
      <c r="B248" s="196" t="s">
        <v>2174</v>
      </c>
      <c r="C248" s="184">
        <f>COUNTIF(C66:C247,"&gt;0")</f>
        <v>9</v>
      </c>
      <c r="D248" s="184">
        <f>COUNTIF(D66:D247,"&gt;0")</f>
        <v>14</v>
      </c>
      <c r="E248" s="184">
        <f>COUNTIF(E66:E247,"&gt;0")</f>
        <v>60</v>
      </c>
      <c r="F248" s="184">
        <f>COUNTIF(F66:F247,"&gt;0")</f>
        <v>97</v>
      </c>
      <c r="G248" s="185"/>
      <c r="H248" s="185"/>
      <c r="I248" s="184">
        <f t="shared" ref="I248:O248" si="65">COUNTIF(I66:I247,"&gt;0")</f>
        <v>97</v>
      </c>
      <c r="J248" s="187">
        <f t="shared" si="65"/>
        <v>97</v>
      </c>
      <c r="K248" s="184">
        <f t="shared" si="65"/>
        <v>90</v>
      </c>
      <c r="L248" s="184">
        <f t="shared" si="65"/>
        <v>5</v>
      </c>
      <c r="M248" s="184">
        <f t="shared" si="65"/>
        <v>1</v>
      </c>
      <c r="N248" s="184">
        <f t="shared" si="65"/>
        <v>1</v>
      </c>
      <c r="O248" s="184">
        <f t="shared" si="65"/>
        <v>0</v>
      </c>
      <c r="P248" s="184">
        <f>SUM(K248:O248)</f>
        <v>97</v>
      </c>
      <c r="Q248" s="143"/>
      <c r="R248" s="143"/>
      <c r="S248" s="143"/>
      <c r="T248" s="143"/>
      <c r="U248" s="143"/>
      <c r="V248" s="143"/>
      <c r="W248" s="144"/>
      <c r="X248" s="144"/>
      <c r="Y248" s="144"/>
      <c r="Z248" s="144"/>
      <c r="AA248" s="144"/>
      <c r="AB248" s="144"/>
      <c r="AC248" s="144"/>
      <c r="AD248" s="144"/>
      <c r="AE248" s="144"/>
      <c r="AF248" s="144"/>
      <c r="AG248" s="144"/>
      <c r="AH248" s="145"/>
    </row>
    <row r="249" spans="1:34" ht="23.25" customHeight="1" x14ac:dyDescent="0.3">
      <c r="A249" s="138">
        <v>2188</v>
      </c>
      <c r="B249" s="188"/>
      <c r="C249" s="188"/>
      <c r="D249" s="188"/>
      <c r="E249" s="188"/>
      <c r="F249" s="188"/>
      <c r="G249" s="189"/>
      <c r="H249" s="189"/>
      <c r="I249" s="197" t="s">
        <v>2175</v>
      </c>
      <c r="J249" s="198"/>
      <c r="K249" s="191" t="s">
        <v>8</v>
      </c>
      <c r="L249" s="193" t="s">
        <v>1548</v>
      </c>
      <c r="M249" s="193" t="s">
        <v>1549</v>
      </c>
      <c r="N249" s="193" t="s">
        <v>1550</v>
      </c>
      <c r="O249" s="193" t="s">
        <v>1551</v>
      </c>
      <c r="P249" s="193" t="s">
        <v>1552</v>
      </c>
      <c r="Q249" s="143"/>
      <c r="R249" s="143"/>
      <c r="S249" s="143"/>
      <c r="T249" s="143"/>
      <c r="U249" s="143"/>
      <c r="V249" s="143"/>
      <c r="W249" s="144"/>
      <c r="X249" s="144"/>
      <c r="Y249" s="144"/>
      <c r="Z249" s="144"/>
      <c r="AA249" s="144"/>
      <c r="AB249" s="144"/>
      <c r="AC249" s="144"/>
      <c r="AD249" s="144"/>
      <c r="AE249" s="144"/>
      <c r="AF249" s="144"/>
      <c r="AG249" s="144"/>
      <c r="AH249" s="145"/>
    </row>
    <row r="250" spans="1:34" ht="15" customHeight="1" x14ac:dyDescent="0.3">
      <c r="A250" s="138">
        <v>2189</v>
      </c>
      <c r="B250" s="148"/>
      <c r="C250" s="148"/>
      <c r="D250" s="148"/>
      <c r="E250" s="148"/>
      <c r="F250" s="148"/>
      <c r="G250" s="149" t="s">
        <v>2176</v>
      </c>
      <c r="H250" s="149" t="s">
        <v>1722</v>
      </c>
      <c r="I250" s="159"/>
      <c r="J250" s="160"/>
      <c r="K250" s="155"/>
      <c r="L250" s="159"/>
      <c r="M250" s="159"/>
      <c r="N250" s="159"/>
      <c r="O250" s="159"/>
      <c r="P250" s="199"/>
      <c r="Q250" s="143"/>
      <c r="R250" s="143"/>
      <c r="S250" s="143"/>
      <c r="T250" s="143"/>
      <c r="U250" s="143"/>
      <c r="V250" s="143"/>
      <c r="W250" s="144"/>
      <c r="X250" s="144"/>
      <c r="Y250" s="144"/>
      <c r="Z250" s="144"/>
      <c r="AA250" s="144"/>
      <c r="AB250" s="144"/>
      <c r="AC250" s="144"/>
      <c r="AD250" s="144"/>
      <c r="AE250" s="144"/>
      <c r="AF250" s="144"/>
      <c r="AG250" s="144"/>
      <c r="AH250" s="145"/>
    </row>
    <row r="251" spans="1:34" ht="15" customHeight="1" x14ac:dyDescent="0.3">
      <c r="A251" s="138">
        <v>2190</v>
      </c>
      <c r="B251" s="150"/>
      <c r="C251" s="171"/>
      <c r="D251" s="171"/>
      <c r="E251" s="171"/>
      <c r="F251" s="171"/>
      <c r="G251" s="172" t="s">
        <v>2177</v>
      </c>
      <c r="H251" s="172" t="s">
        <v>2178</v>
      </c>
      <c r="I251" s="159"/>
      <c r="J251" s="160"/>
      <c r="K251" s="155"/>
      <c r="L251" s="159"/>
      <c r="M251" s="159"/>
      <c r="N251" s="159"/>
      <c r="O251" s="159"/>
      <c r="P251" s="199"/>
      <c r="Q251" s="143"/>
      <c r="R251" s="143"/>
      <c r="S251" s="143"/>
      <c r="T251" s="143"/>
      <c r="U251" s="143"/>
      <c r="V251" s="143"/>
      <c r="W251" s="144"/>
      <c r="X251" s="144"/>
      <c r="Y251" s="144"/>
      <c r="Z251" s="144"/>
      <c r="AA251" s="144"/>
      <c r="AB251" s="144"/>
      <c r="AC251" s="144"/>
      <c r="AD251" s="144"/>
      <c r="AE251" s="144"/>
      <c r="AF251" s="144"/>
      <c r="AG251" s="144"/>
      <c r="AH251" s="145"/>
    </row>
    <row r="252" spans="1:34" ht="15" customHeight="1" x14ac:dyDescent="0.3">
      <c r="A252" s="138">
        <v>2191</v>
      </c>
      <c r="B252" s="150"/>
      <c r="C252" s="204"/>
      <c r="D252" s="204"/>
      <c r="E252" s="204"/>
      <c r="F252" s="204"/>
      <c r="G252" s="205" t="s">
        <v>2179</v>
      </c>
      <c r="H252" s="205" t="s">
        <v>2180</v>
      </c>
      <c r="I252" s="153"/>
      <c r="J252" s="154"/>
      <c r="K252" s="155"/>
      <c r="L252" s="153"/>
      <c r="M252" s="153"/>
      <c r="N252" s="153"/>
      <c r="O252" s="153"/>
      <c r="P252" s="199"/>
      <c r="Q252" s="143"/>
      <c r="R252" s="143"/>
      <c r="S252" s="143"/>
      <c r="T252" s="143"/>
      <c r="U252" s="143"/>
      <c r="V252" s="143"/>
      <c r="W252" s="144"/>
      <c r="X252" s="144"/>
      <c r="Y252" s="144"/>
      <c r="Z252" s="144"/>
      <c r="AA252" s="144"/>
      <c r="AB252" s="144"/>
      <c r="AC252" s="144"/>
      <c r="AD252" s="144"/>
      <c r="AE252" s="144"/>
      <c r="AF252" s="144"/>
      <c r="AG252" s="144"/>
      <c r="AH252" s="145"/>
    </row>
    <row r="253" spans="1:34" ht="15" customHeight="1" x14ac:dyDescent="0.3">
      <c r="A253" s="138">
        <v>2192</v>
      </c>
      <c r="B253" s="150"/>
      <c r="C253" s="151">
        <f>COUNTIF(D253:D256,"&gt;0")</f>
        <v>1</v>
      </c>
      <c r="D253" s="151"/>
      <c r="E253" s="151"/>
      <c r="F253" s="151"/>
      <c r="G253" s="152" t="s">
        <v>2181</v>
      </c>
      <c r="H253" s="152" t="s">
        <v>2182</v>
      </c>
      <c r="I253" s="159"/>
      <c r="J253" s="160"/>
      <c r="K253" s="155"/>
      <c r="L253" s="159"/>
      <c r="M253" s="159"/>
      <c r="N253" s="159"/>
      <c r="O253" s="159"/>
      <c r="P253" s="199"/>
      <c r="Q253" s="143"/>
      <c r="R253" s="143"/>
      <c r="S253" s="143"/>
      <c r="T253" s="143"/>
      <c r="U253" s="143"/>
      <c r="V253" s="143"/>
      <c r="W253" s="144"/>
      <c r="X253" s="144"/>
      <c r="Y253" s="144"/>
      <c r="Z253" s="144"/>
      <c r="AA253" s="144"/>
      <c r="AB253" s="144"/>
      <c r="AC253" s="144"/>
      <c r="AD253" s="144"/>
      <c r="AE253" s="144"/>
      <c r="AF253" s="144"/>
      <c r="AG253" s="144"/>
      <c r="AH253" s="145"/>
    </row>
    <row r="254" spans="1:34" ht="15" customHeight="1" x14ac:dyDescent="0.3">
      <c r="A254" s="138">
        <v>2201</v>
      </c>
      <c r="B254" s="150"/>
      <c r="C254" s="150"/>
      <c r="D254" s="157">
        <f>COUNTIF(E254:E256,"&gt;0")</f>
        <v>1</v>
      </c>
      <c r="E254" s="157"/>
      <c r="F254" s="157"/>
      <c r="G254" s="158" t="s">
        <v>2183</v>
      </c>
      <c r="H254" s="158" t="s">
        <v>2184</v>
      </c>
      <c r="I254" s="159"/>
      <c r="J254" s="160"/>
      <c r="K254" s="155"/>
      <c r="L254" s="159"/>
      <c r="M254" s="159"/>
      <c r="N254" s="159"/>
      <c r="O254" s="159"/>
      <c r="P254" s="199"/>
      <c r="Q254" s="206"/>
      <c r="R254" s="206"/>
      <c r="S254" s="206"/>
      <c r="T254" s="143"/>
      <c r="U254" s="143"/>
      <c r="V254" s="143"/>
      <c r="W254" s="144"/>
      <c r="X254" s="144"/>
      <c r="Y254" s="144"/>
      <c r="Z254" s="144"/>
      <c r="AA254" s="144"/>
      <c r="AB254" s="144"/>
      <c r="AC254" s="144"/>
      <c r="AD254" s="144"/>
      <c r="AE254" s="144"/>
      <c r="AF254" s="144"/>
      <c r="AG254" s="144"/>
      <c r="AH254" s="145"/>
    </row>
    <row r="255" spans="1:34" ht="15" customHeight="1" x14ac:dyDescent="0.3">
      <c r="A255" s="138">
        <v>2202</v>
      </c>
      <c r="B255" s="150"/>
      <c r="C255" s="150"/>
      <c r="D255" s="150"/>
      <c r="E255" s="161">
        <f>COUNTIF(F255:F256,"&gt;0")</f>
        <v>1</v>
      </c>
      <c r="F255" s="161"/>
      <c r="G255" s="162" t="s">
        <v>2185</v>
      </c>
      <c r="H255" s="162" t="s">
        <v>2186</v>
      </c>
      <c r="I255" s="159"/>
      <c r="J255" s="160"/>
      <c r="K255" s="155"/>
      <c r="L255" s="159"/>
      <c r="M255" s="159"/>
      <c r="N255" s="159"/>
      <c r="O255" s="159"/>
      <c r="P255" s="199"/>
      <c r="Q255" s="206"/>
      <c r="R255" s="206"/>
      <c r="S255" s="206"/>
      <c r="T255" s="143"/>
      <c r="U255" s="143"/>
      <c r="V255" s="143"/>
      <c r="W255" s="144"/>
      <c r="X255" s="144"/>
      <c r="Y255" s="144"/>
      <c r="Z255" s="144"/>
      <c r="AA255" s="144"/>
      <c r="AB255" s="144"/>
      <c r="AC255" s="144"/>
      <c r="AD255" s="144"/>
      <c r="AE255" s="144"/>
      <c r="AF255" s="144"/>
      <c r="AG255" s="144"/>
      <c r="AH255" s="145"/>
    </row>
    <row r="256" spans="1:34" ht="15" customHeight="1" x14ac:dyDescent="0.2">
      <c r="A256" s="138">
        <v>2203</v>
      </c>
      <c r="B256" s="163"/>
      <c r="C256" s="164"/>
      <c r="D256" s="164"/>
      <c r="E256" s="164"/>
      <c r="F256" s="164">
        <f>I256</f>
        <v>1</v>
      </c>
      <c r="G256" s="207" t="s">
        <v>2187</v>
      </c>
      <c r="H256" s="163" t="s">
        <v>2188</v>
      </c>
      <c r="I256" s="164">
        <v>1</v>
      </c>
      <c r="J256" s="167">
        <v>1</v>
      </c>
      <c r="K256" s="168">
        <f>COUNT(I256:I256)</f>
        <v>1</v>
      </c>
      <c r="L256" s="164"/>
      <c r="M256" s="164"/>
      <c r="N256" s="164"/>
      <c r="O256" s="164"/>
      <c r="P256" s="199"/>
      <c r="Q256" s="208" t="s">
        <v>1583</v>
      </c>
      <c r="R256" s="206"/>
      <c r="S256" s="208" t="s">
        <v>1585</v>
      </c>
      <c r="T256" s="143"/>
      <c r="U256" s="143"/>
      <c r="V256" s="143"/>
      <c r="W256" s="163" t="s">
        <v>2189</v>
      </c>
      <c r="X256" s="164"/>
      <c r="Y256" s="164"/>
      <c r="Z256" s="164"/>
      <c r="AA256" s="163" t="s">
        <v>2190</v>
      </c>
      <c r="AB256" s="163"/>
      <c r="AC256" s="164"/>
      <c r="AD256" s="164"/>
      <c r="AE256" s="163"/>
      <c r="AF256" s="164" t="s">
        <v>1637</v>
      </c>
      <c r="AG256" s="164" t="s">
        <v>1609</v>
      </c>
      <c r="AH256" s="170" t="s">
        <v>1671</v>
      </c>
    </row>
    <row r="257" spans="1:34" ht="15" customHeight="1" x14ac:dyDescent="0.3">
      <c r="A257" s="138">
        <v>2212</v>
      </c>
      <c r="B257" s="150"/>
      <c r="C257" s="151">
        <f>COUNTIF(D257:D266,"&gt;0")</f>
        <v>1</v>
      </c>
      <c r="D257" s="151"/>
      <c r="E257" s="151"/>
      <c r="F257" s="151"/>
      <c r="G257" s="152" t="s">
        <v>2191</v>
      </c>
      <c r="H257" s="152" t="s">
        <v>2192</v>
      </c>
      <c r="I257" s="159"/>
      <c r="J257" s="160"/>
      <c r="K257" s="155"/>
      <c r="L257" s="159"/>
      <c r="M257" s="159"/>
      <c r="N257" s="159"/>
      <c r="O257" s="159"/>
      <c r="P257" s="199"/>
      <c r="Q257" s="143"/>
      <c r="R257" s="143"/>
      <c r="S257" s="143"/>
      <c r="T257" s="143"/>
      <c r="U257" s="143"/>
      <c r="V257" s="143"/>
      <c r="W257" s="144"/>
      <c r="X257" s="144"/>
      <c r="Y257" s="144"/>
      <c r="Z257" s="144"/>
      <c r="AA257" s="144"/>
      <c r="AB257" s="144"/>
      <c r="AC257" s="144"/>
      <c r="AD257" s="144"/>
      <c r="AE257" s="144"/>
      <c r="AF257" s="144"/>
      <c r="AG257" s="144"/>
      <c r="AH257" s="145"/>
    </row>
    <row r="258" spans="1:34" ht="15" customHeight="1" x14ac:dyDescent="0.3">
      <c r="A258" s="138">
        <v>2213</v>
      </c>
      <c r="B258" s="150"/>
      <c r="C258" s="150"/>
      <c r="D258" s="157">
        <f>COUNTIF(E258:E266,"&gt;0")</f>
        <v>2</v>
      </c>
      <c r="E258" s="157"/>
      <c r="F258" s="157"/>
      <c r="G258" s="158" t="s">
        <v>2193</v>
      </c>
      <c r="H258" s="158" t="s">
        <v>2194</v>
      </c>
      <c r="I258" s="159"/>
      <c r="J258" s="160"/>
      <c r="K258" s="155"/>
      <c r="L258" s="159"/>
      <c r="M258" s="159"/>
      <c r="N258" s="159"/>
      <c r="O258" s="159"/>
      <c r="P258" s="199"/>
      <c r="Q258" s="143"/>
      <c r="R258" s="143"/>
      <c r="S258" s="143"/>
      <c r="T258" s="143"/>
      <c r="U258" s="143"/>
      <c r="V258" s="143"/>
      <c r="W258" s="144"/>
      <c r="X258" s="144"/>
      <c r="Y258" s="144"/>
      <c r="Z258" s="144"/>
      <c r="AA258" s="144"/>
      <c r="AB258" s="144"/>
      <c r="AC258" s="144"/>
      <c r="AD258" s="144"/>
      <c r="AE258" s="144"/>
      <c r="AF258" s="144"/>
      <c r="AG258" s="144"/>
      <c r="AH258" s="145"/>
    </row>
    <row r="259" spans="1:34" ht="15" customHeight="1" x14ac:dyDescent="0.3">
      <c r="A259" s="138">
        <v>2214</v>
      </c>
      <c r="B259" s="163"/>
      <c r="C259" s="164"/>
      <c r="D259" s="164"/>
      <c r="E259" s="161">
        <f>COUNTIF(F259:F261,"&gt;0")</f>
        <v>2</v>
      </c>
      <c r="F259" s="161"/>
      <c r="G259" s="162" t="s">
        <v>2195</v>
      </c>
      <c r="H259" s="162" t="s">
        <v>2196</v>
      </c>
      <c r="I259" s="164"/>
      <c r="J259" s="167"/>
      <c r="K259" s="168"/>
      <c r="L259" s="164"/>
      <c r="M259" s="164"/>
      <c r="N259" s="164"/>
      <c r="O259" s="164"/>
      <c r="P259" s="199"/>
      <c r="Q259" s="143"/>
      <c r="R259" s="143"/>
      <c r="S259" s="143"/>
      <c r="T259" s="143"/>
      <c r="U259" s="143"/>
      <c r="V259" s="143"/>
      <c r="W259" s="163"/>
      <c r="X259" s="164"/>
      <c r="Y259" s="164"/>
      <c r="Z259" s="164"/>
      <c r="AA259" s="163"/>
      <c r="AB259" s="163"/>
      <c r="AC259" s="164"/>
      <c r="AD259" s="164"/>
      <c r="AE259" s="163"/>
      <c r="AF259" s="164"/>
      <c r="AG259" s="164"/>
      <c r="AH259" s="170"/>
    </row>
    <row r="260" spans="1:34" ht="15" customHeight="1" x14ac:dyDescent="0.3">
      <c r="A260" s="138">
        <v>2215</v>
      </c>
      <c r="B260" s="163"/>
      <c r="C260" s="164"/>
      <c r="D260" s="164"/>
      <c r="E260" s="164"/>
      <c r="F260" s="164">
        <f t="shared" ref="F260:F261" si="66">I260</f>
        <v>1</v>
      </c>
      <c r="G260" s="165" t="s">
        <v>2197</v>
      </c>
      <c r="H260" s="166" t="s">
        <v>2198</v>
      </c>
      <c r="I260" s="164">
        <v>1</v>
      </c>
      <c r="J260" s="167">
        <v>1</v>
      </c>
      <c r="K260" s="168">
        <f t="shared" ref="K260:K261" si="67">COUNT(I260:I260)</f>
        <v>1</v>
      </c>
      <c r="L260" s="164"/>
      <c r="M260" s="164"/>
      <c r="N260" s="164"/>
      <c r="O260" s="164"/>
      <c r="P260" s="199"/>
      <c r="Q260" s="169" t="s">
        <v>1583</v>
      </c>
      <c r="R260" s="169" t="s">
        <v>1938</v>
      </c>
      <c r="S260" s="169" t="s">
        <v>1584</v>
      </c>
      <c r="T260" s="143"/>
      <c r="U260" s="143"/>
      <c r="V260" s="143"/>
      <c r="W260" s="163" t="s">
        <v>2199</v>
      </c>
      <c r="X260" s="164"/>
      <c r="Y260" s="164"/>
      <c r="Z260" s="164"/>
      <c r="AA260" s="163"/>
      <c r="AB260" s="163"/>
      <c r="AC260" s="164" t="s">
        <v>1637</v>
      </c>
      <c r="AD260" s="164"/>
      <c r="AE260" s="163"/>
      <c r="AF260" s="164" t="s">
        <v>1637</v>
      </c>
      <c r="AG260" s="164"/>
      <c r="AH260" s="170"/>
    </row>
    <row r="261" spans="1:34" ht="15" customHeight="1" x14ac:dyDescent="0.3">
      <c r="A261" s="138">
        <v>2218</v>
      </c>
      <c r="B261" s="163"/>
      <c r="C261" s="164"/>
      <c r="D261" s="164"/>
      <c r="E261" s="164"/>
      <c r="F261" s="164">
        <f t="shared" si="66"/>
        <v>1</v>
      </c>
      <c r="G261" s="194" t="s">
        <v>2200</v>
      </c>
      <c r="H261" s="163" t="s">
        <v>2201</v>
      </c>
      <c r="I261" s="164">
        <v>1</v>
      </c>
      <c r="J261" s="167">
        <v>1</v>
      </c>
      <c r="K261" s="168">
        <f t="shared" si="67"/>
        <v>1</v>
      </c>
      <c r="L261" s="164"/>
      <c r="M261" s="164"/>
      <c r="N261" s="164"/>
      <c r="O261" s="164"/>
      <c r="P261" s="199"/>
      <c r="Q261" s="195" t="s">
        <v>1689</v>
      </c>
      <c r="R261" s="143"/>
      <c r="S261" s="143"/>
      <c r="T261" s="143"/>
      <c r="U261" s="143"/>
      <c r="V261" s="143"/>
      <c r="W261" s="163" t="s">
        <v>2202</v>
      </c>
      <c r="X261" s="164"/>
      <c r="Y261" s="164"/>
      <c r="Z261" s="164"/>
      <c r="AA261" s="163"/>
      <c r="AB261" s="163"/>
      <c r="AC261" s="164"/>
      <c r="AD261" s="164"/>
      <c r="AE261" s="163"/>
      <c r="AF261" s="164"/>
      <c r="AG261" s="164"/>
      <c r="AH261" s="170"/>
    </row>
    <row r="262" spans="1:34" ht="15" customHeight="1" x14ac:dyDescent="0.3">
      <c r="A262" s="138">
        <v>2227</v>
      </c>
      <c r="B262" s="163"/>
      <c r="C262" s="164"/>
      <c r="D262" s="164"/>
      <c r="E262" s="161">
        <f>COUNTIF(F262:F266,"&gt;0")</f>
        <v>4</v>
      </c>
      <c r="F262" s="161"/>
      <c r="G262" s="162" t="s">
        <v>2203</v>
      </c>
      <c r="H262" s="162" t="s">
        <v>2204</v>
      </c>
      <c r="I262" s="164"/>
      <c r="J262" s="167"/>
      <c r="K262" s="168"/>
      <c r="L262" s="164"/>
      <c r="M262" s="164"/>
      <c r="N262" s="164"/>
      <c r="O262" s="164"/>
      <c r="P262" s="199"/>
      <c r="Q262" s="143"/>
      <c r="R262" s="143"/>
      <c r="S262" s="143"/>
      <c r="T262" s="143"/>
      <c r="U262" s="143"/>
      <c r="V262" s="143"/>
      <c r="W262" s="163"/>
      <c r="X262" s="164"/>
      <c r="Y262" s="164"/>
      <c r="Z262" s="164"/>
      <c r="AA262" s="163"/>
      <c r="AB262" s="163"/>
      <c r="AC262" s="164"/>
      <c r="AD262" s="164"/>
      <c r="AE262" s="163"/>
      <c r="AF262" s="164"/>
      <c r="AG262" s="164"/>
      <c r="AH262" s="170"/>
    </row>
    <row r="263" spans="1:34" ht="15" customHeight="1" x14ac:dyDescent="0.3">
      <c r="A263" s="138">
        <v>2238</v>
      </c>
      <c r="B263" s="163"/>
      <c r="C263" s="164"/>
      <c r="D263" s="164"/>
      <c r="E263" s="164"/>
      <c r="F263" s="164">
        <f t="shared" ref="F263:F266" si="68">I263</f>
        <v>1</v>
      </c>
      <c r="G263" s="165" t="s">
        <v>2205</v>
      </c>
      <c r="H263" s="166" t="s">
        <v>2206</v>
      </c>
      <c r="I263" s="164">
        <v>1</v>
      </c>
      <c r="J263" s="167">
        <v>1</v>
      </c>
      <c r="K263" s="168">
        <f>COUNT(I263:I263)</f>
        <v>1</v>
      </c>
      <c r="L263" s="164"/>
      <c r="M263" s="164"/>
      <c r="N263" s="164"/>
      <c r="O263" s="164"/>
      <c r="P263" s="199"/>
      <c r="Q263" s="169" t="s">
        <v>1583</v>
      </c>
      <c r="R263" s="169" t="s">
        <v>1584</v>
      </c>
      <c r="S263" s="169" t="s">
        <v>1585</v>
      </c>
      <c r="T263" s="169" t="s">
        <v>1584</v>
      </c>
      <c r="U263" s="169"/>
      <c r="V263" s="143"/>
      <c r="W263" s="163" t="s">
        <v>2207</v>
      </c>
      <c r="X263" s="164"/>
      <c r="Y263" s="164"/>
      <c r="Z263" s="164"/>
      <c r="AA263" s="163"/>
      <c r="AB263" s="163"/>
      <c r="AC263" s="164"/>
      <c r="AD263" s="164"/>
      <c r="AE263" s="163"/>
      <c r="AF263" s="164"/>
      <c r="AG263" s="164" t="s">
        <v>1609</v>
      </c>
      <c r="AH263" s="170"/>
    </row>
    <row r="264" spans="1:34" ht="15" customHeight="1" x14ac:dyDescent="0.3">
      <c r="A264" s="138">
        <v>2246</v>
      </c>
      <c r="B264" s="163"/>
      <c r="C264" s="164"/>
      <c r="D264" s="164"/>
      <c r="E264" s="164"/>
      <c r="F264" s="164">
        <f t="shared" si="68"/>
        <v>1</v>
      </c>
      <c r="G264" s="165" t="s">
        <v>2208</v>
      </c>
      <c r="H264" s="166" t="s">
        <v>2209</v>
      </c>
      <c r="I264" s="164">
        <v>1</v>
      </c>
      <c r="J264" s="167">
        <v>1</v>
      </c>
      <c r="K264" s="168">
        <f>COUNT(I264:I264)</f>
        <v>1</v>
      </c>
      <c r="L264" s="164"/>
      <c r="M264" s="164"/>
      <c r="N264" s="164"/>
      <c r="O264" s="164"/>
      <c r="P264" s="199"/>
      <c r="Q264" s="169" t="s">
        <v>1583</v>
      </c>
      <c r="R264" s="169" t="s">
        <v>1584</v>
      </c>
      <c r="S264" s="169" t="s">
        <v>1585</v>
      </c>
      <c r="T264" s="169" t="s">
        <v>1584</v>
      </c>
      <c r="U264" s="169"/>
      <c r="V264" s="143"/>
      <c r="W264" s="163" t="s">
        <v>2210</v>
      </c>
      <c r="X264" s="164"/>
      <c r="Y264" s="164"/>
      <c r="Z264" s="164"/>
      <c r="AA264" s="163"/>
      <c r="AB264" s="163"/>
      <c r="AC264" s="164"/>
      <c r="AD264" s="164"/>
      <c r="AE264" s="163"/>
      <c r="AF264" s="164"/>
      <c r="AG264" s="164"/>
      <c r="AH264" s="170"/>
    </row>
    <row r="265" spans="1:34" ht="15" customHeight="1" x14ac:dyDescent="0.3">
      <c r="A265" s="138">
        <v>2253</v>
      </c>
      <c r="B265" s="163"/>
      <c r="C265" s="164"/>
      <c r="D265" s="164"/>
      <c r="E265" s="164"/>
      <c r="F265" s="164">
        <f t="shared" si="68"/>
        <v>1</v>
      </c>
      <c r="G265" s="165" t="s">
        <v>2211</v>
      </c>
      <c r="H265" s="166" t="s">
        <v>2212</v>
      </c>
      <c r="I265" s="164">
        <v>1</v>
      </c>
      <c r="J265" s="167">
        <v>1</v>
      </c>
      <c r="K265" s="168">
        <f>COUNT(I265:I265)</f>
        <v>1</v>
      </c>
      <c r="L265" s="164"/>
      <c r="M265" s="164"/>
      <c r="N265" s="164"/>
      <c r="O265" s="164"/>
      <c r="P265" s="199"/>
      <c r="Q265" s="169" t="s">
        <v>1583</v>
      </c>
      <c r="R265" s="169" t="s">
        <v>1584</v>
      </c>
      <c r="S265" s="169" t="s">
        <v>1585</v>
      </c>
      <c r="T265" s="169" t="s">
        <v>1584</v>
      </c>
      <c r="U265" s="169"/>
      <c r="V265" s="143"/>
      <c r="W265" s="163" t="s">
        <v>2213</v>
      </c>
      <c r="X265" s="164"/>
      <c r="Y265" s="164"/>
      <c r="Z265" s="164"/>
      <c r="AA265" s="163"/>
      <c r="AB265" s="163"/>
      <c r="AC265" s="164" t="s">
        <v>1637</v>
      </c>
      <c r="AD265" s="164"/>
      <c r="AE265" s="163"/>
      <c r="AF265" s="164" t="s">
        <v>1637</v>
      </c>
      <c r="AG265" s="164"/>
      <c r="AH265" s="170"/>
    </row>
    <row r="266" spans="1:34" ht="15" customHeight="1" x14ac:dyDescent="0.3">
      <c r="A266" s="138">
        <v>2258</v>
      </c>
      <c r="B266" s="163"/>
      <c r="C266" s="164"/>
      <c r="D266" s="164"/>
      <c r="E266" s="164"/>
      <c r="F266" s="164">
        <f t="shared" si="68"/>
        <v>1</v>
      </c>
      <c r="G266" s="165" t="s">
        <v>2214</v>
      </c>
      <c r="H266" s="166" t="s">
        <v>2215</v>
      </c>
      <c r="I266" s="164">
        <v>1</v>
      </c>
      <c r="J266" s="167">
        <v>1</v>
      </c>
      <c r="K266" s="168">
        <f>COUNT(I266:I266)</f>
        <v>1</v>
      </c>
      <c r="L266" s="164"/>
      <c r="M266" s="164"/>
      <c r="N266" s="164"/>
      <c r="O266" s="164"/>
      <c r="P266" s="199"/>
      <c r="Q266" s="169" t="s">
        <v>1583</v>
      </c>
      <c r="R266" s="169" t="s">
        <v>1584</v>
      </c>
      <c r="S266" s="169" t="s">
        <v>1585</v>
      </c>
      <c r="T266" s="169" t="s">
        <v>1584</v>
      </c>
      <c r="U266" s="169"/>
      <c r="V266" s="143"/>
      <c r="W266" s="163" t="s">
        <v>2216</v>
      </c>
      <c r="X266" s="164"/>
      <c r="Y266" s="164"/>
      <c r="Z266" s="164"/>
      <c r="AA266" s="163"/>
      <c r="AB266" s="163"/>
      <c r="AC266" s="164"/>
      <c r="AD266" s="164"/>
      <c r="AE266" s="163"/>
      <c r="AF266" s="164"/>
      <c r="AG266" s="164"/>
      <c r="AH266" s="170"/>
    </row>
    <row r="267" spans="1:34" ht="15" customHeight="1" x14ac:dyDescent="0.3">
      <c r="A267" s="138">
        <v>2279</v>
      </c>
      <c r="B267" s="150"/>
      <c r="C267" s="151">
        <f>COUNTIF(D267:D272,"&gt;0")</f>
        <v>1</v>
      </c>
      <c r="D267" s="151"/>
      <c r="E267" s="151"/>
      <c r="F267" s="151"/>
      <c r="G267" s="152" t="s">
        <v>2217</v>
      </c>
      <c r="H267" s="152" t="s">
        <v>2218</v>
      </c>
      <c r="I267" s="153"/>
      <c r="J267" s="154"/>
      <c r="K267" s="155"/>
      <c r="L267" s="153"/>
      <c r="M267" s="153"/>
      <c r="N267" s="153"/>
      <c r="O267" s="153"/>
      <c r="P267" s="199"/>
      <c r="Q267" s="143"/>
      <c r="R267" s="143"/>
      <c r="S267" s="143"/>
      <c r="T267" s="143"/>
      <c r="U267" s="143"/>
      <c r="V267" s="143"/>
      <c r="W267" s="144"/>
      <c r="X267" s="144"/>
      <c r="Y267" s="144"/>
      <c r="Z267" s="144"/>
      <c r="AA267" s="144"/>
      <c r="AB267" s="144"/>
      <c r="AC267" s="144"/>
      <c r="AD267" s="144"/>
      <c r="AE267" s="144"/>
      <c r="AF267" s="144"/>
      <c r="AG267" s="144"/>
      <c r="AH267" s="145"/>
    </row>
    <row r="268" spans="1:34" ht="15" customHeight="1" x14ac:dyDescent="0.3">
      <c r="A268" s="138">
        <v>2280</v>
      </c>
      <c r="B268" s="150"/>
      <c r="C268" s="150"/>
      <c r="D268" s="157">
        <f>COUNTIF(E268:E272,"&gt;0")</f>
        <v>2</v>
      </c>
      <c r="E268" s="157"/>
      <c r="F268" s="157"/>
      <c r="G268" s="158" t="s">
        <v>2219</v>
      </c>
      <c r="H268" s="158" t="s">
        <v>2220</v>
      </c>
      <c r="I268" s="159"/>
      <c r="J268" s="160"/>
      <c r="K268" s="155"/>
      <c r="L268" s="159"/>
      <c r="M268" s="159"/>
      <c r="N268" s="159"/>
      <c r="O268" s="159"/>
      <c r="P268" s="199"/>
      <c r="Q268" s="143"/>
      <c r="R268" s="143"/>
      <c r="S268" s="143"/>
      <c r="T268" s="143"/>
      <c r="U268" s="143"/>
      <c r="V268" s="143"/>
      <c r="W268" s="144"/>
      <c r="X268" s="144"/>
      <c r="Y268" s="144"/>
      <c r="Z268" s="144"/>
      <c r="AA268" s="144"/>
      <c r="AB268" s="144"/>
      <c r="AC268" s="144"/>
      <c r="AD268" s="144"/>
      <c r="AE268" s="144"/>
      <c r="AF268" s="144"/>
      <c r="AG268" s="144"/>
      <c r="AH268" s="145"/>
    </row>
    <row r="269" spans="1:34" ht="15" customHeight="1" x14ac:dyDescent="0.3">
      <c r="A269" s="138">
        <v>2281</v>
      </c>
      <c r="B269" s="163"/>
      <c r="C269" s="164"/>
      <c r="D269" s="150"/>
      <c r="E269" s="161">
        <f>COUNTIF(F269:F270,"&gt;0")</f>
        <v>1</v>
      </c>
      <c r="F269" s="161"/>
      <c r="G269" s="162" t="s">
        <v>2221</v>
      </c>
      <c r="H269" s="162" t="s">
        <v>2222</v>
      </c>
      <c r="I269" s="164"/>
      <c r="J269" s="167"/>
      <c r="K269" s="164"/>
      <c r="L269" s="164"/>
      <c r="M269" s="164"/>
      <c r="N269" s="164"/>
      <c r="O269" s="164"/>
      <c r="P269" s="199"/>
      <c r="Q269" s="143"/>
      <c r="R269" s="143"/>
      <c r="S269" s="143"/>
      <c r="T269" s="143"/>
      <c r="U269" s="143"/>
      <c r="V269" s="143"/>
      <c r="W269" s="163"/>
      <c r="X269" s="164"/>
      <c r="Y269" s="164"/>
      <c r="Z269" s="164"/>
      <c r="AA269" s="163"/>
      <c r="AB269" s="163"/>
      <c r="AC269" s="164"/>
      <c r="AD269" s="164"/>
      <c r="AE269" s="163"/>
      <c r="AF269" s="164"/>
      <c r="AG269" s="164"/>
      <c r="AH269" s="170"/>
    </row>
    <row r="270" spans="1:34" ht="15" customHeight="1" x14ac:dyDescent="0.3">
      <c r="A270" s="138">
        <v>2283</v>
      </c>
      <c r="B270" s="163"/>
      <c r="C270" s="164"/>
      <c r="D270" s="164"/>
      <c r="E270" s="164"/>
      <c r="F270" s="164">
        <f>I270</f>
        <v>1</v>
      </c>
      <c r="G270" s="165" t="s">
        <v>2223</v>
      </c>
      <c r="H270" s="166" t="s">
        <v>2224</v>
      </c>
      <c r="I270" s="164">
        <v>1</v>
      </c>
      <c r="J270" s="167">
        <v>1</v>
      </c>
      <c r="K270" s="168">
        <f>COUNT(I270:I270)</f>
        <v>1</v>
      </c>
      <c r="L270" s="164"/>
      <c r="M270" s="164"/>
      <c r="N270" s="164"/>
      <c r="O270" s="164"/>
      <c r="P270" s="199"/>
      <c r="Q270" s="169" t="s">
        <v>1583</v>
      </c>
      <c r="R270" s="169" t="s">
        <v>1584</v>
      </c>
      <c r="S270" s="169" t="s">
        <v>1585</v>
      </c>
      <c r="T270" s="143"/>
      <c r="U270" s="143"/>
      <c r="V270" s="143"/>
      <c r="W270" s="163" t="s">
        <v>2225</v>
      </c>
      <c r="X270" s="164"/>
      <c r="Y270" s="164"/>
      <c r="Z270" s="164"/>
      <c r="AA270" s="163"/>
      <c r="AB270" s="163"/>
      <c r="AC270" s="164"/>
      <c r="AD270" s="164"/>
      <c r="AE270" s="163"/>
      <c r="AF270" s="164"/>
      <c r="AG270" s="164" t="s">
        <v>1609</v>
      </c>
      <c r="AH270" s="170"/>
    </row>
    <row r="271" spans="1:34" ht="15" customHeight="1" x14ac:dyDescent="0.3">
      <c r="A271" s="138">
        <v>2285</v>
      </c>
      <c r="B271" s="163"/>
      <c r="C271" s="164"/>
      <c r="D271" s="164"/>
      <c r="E271" s="161">
        <f>COUNTIF(F271:F272,"&gt;0")</f>
        <v>1</v>
      </c>
      <c r="F271" s="161"/>
      <c r="G271" s="162" t="s">
        <v>2226</v>
      </c>
      <c r="H271" s="162" t="s">
        <v>2227</v>
      </c>
      <c r="I271" s="164"/>
      <c r="J271" s="167"/>
      <c r="K271" s="168"/>
      <c r="L271" s="164"/>
      <c r="M271" s="164"/>
      <c r="N271" s="164"/>
      <c r="O271" s="164"/>
      <c r="P271" s="199"/>
      <c r="Q271" s="143"/>
      <c r="R271" s="143"/>
      <c r="S271" s="143"/>
      <c r="T271" s="143"/>
      <c r="U271" s="143"/>
      <c r="V271" s="143"/>
      <c r="W271" s="163"/>
      <c r="X271" s="164"/>
      <c r="Y271" s="164"/>
      <c r="Z271" s="164"/>
      <c r="AA271" s="163"/>
      <c r="AB271" s="163"/>
      <c r="AC271" s="164"/>
      <c r="AD271" s="164"/>
      <c r="AE271" s="163"/>
      <c r="AF271" s="164"/>
      <c r="AG271" s="164"/>
      <c r="AH271" s="170"/>
    </row>
    <row r="272" spans="1:34" ht="15" customHeight="1" x14ac:dyDescent="0.3">
      <c r="A272" s="138">
        <v>2286</v>
      </c>
      <c r="B272" s="163"/>
      <c r="C272" s="164"/>
      <c r="D272" s="164"/>
      <c r="E272" s="164"/>
      <c r="F272" s="164">
        <f t="shared" ref="F272" si="69">I272</f>
        <v>1</v>
      </c>
      <c r="G272" s="165" t="s">
        <v>2228</v>
      </c>
      <c r="H272" s="166" t="s">
        <v>2229</v>
      </c>
      <c r="I272" s="164">
        <v>1</v>
      </c>
      <c r="J272" s="167">
        <v>1</v>
      </c>
      <c r="K272" s="168">
        <f>COUNT(I272:I272)</f>
        <v>1</v>
      </c>
      <c r="L272" s="164"/>
      <c r="M272" s="164"/>
      <c r="N272" s="164"/>
      <c r="O272" s="164"/>
      <c r="P272" s="199"/>
      <c r="Q272" s="169" t="s">
        <v>1583</v>
      </c>
      <c r="R272" s="169" t="s">
        <v>1584</v>
      </c>
      <c r="S272" s="169" t="s">
        <v>1585</v>
      </c>
      <c r="T272" s="143"/>
      <c r="U272" s="143"/>
      <c r="V272" s="143"/>
      <c r="W272" s="163" t="s">
        <v>2230</v>
      </c>
      <c r="X272" s="164"/>
      <c r="Y272" s="164"/>
      <c r="Z272" s="164"/>
      <c r="AA272" s="163"/>
      <c r="AB272" s="163"/>
      <c r="AC272" s="164"/>
      <c r="AD272" s="164"/>
      <c r="AE272" s="163"/>
      <c r="AF272" s="164"/>
      <c r="AG272" s="164"/>
      <c r="AH272" s="170"/>
    </row>
    <row r="273" spans="1:34" ht="15" customHeight="1" x14ac:dyDescent="0.3">
      <c r="A273" s="138">
        <v>2290</v>
      </c>
      <c r="B273" s="150"/>
      <c r="C273" s="151">
        <f>COUNTIF(D273:D290,"&gt;0")</f>
        <v>2</v>
      </c>
      <c r="D273" s="151"/>
      <c r="E273" s="151"/>
      <c r="F273" s="151"/>
      <c r="G273" s="152" t="s">
        <v>2231</v>
      </c>
      <c r="H273" s="152" t="s">
        <v>2232</v>
      </c>
      <c r="I273" s="159"/>
      <c r="J273" s="160"/>
      <c r="K273" s="155"/>
      <c r="L273" s="159"/>
      <c r="M273" s="159"/>
      <c r="N273" s="159"/>
      <c r="O273" s="159"/>
      <c r="P273" s="199"/>
      <c r="Q273" s="143"/>
      <c r="R273" s="143"/>
      <c r="S273" s="143"/>
      <c r="T273" s="143"/>
      <c r="U273" s="143"/>
      <c r="V273" s="143"/>
      <c r="W273" s="144"/>
      <c r="X273" s="144"/>
      <c r="Y273" s="144"/>
      <c r="Z273" s="144"/>
      <c r="AA273" s="144"/>
      <c r="AB273" s="144"/>
      <c r="AC273" s="144"/>
      <c r="AD273" s="144"/>
      <c r="AE273" s="144"/>
      <c r="AF273" s="144"/>
      <c r="AG273" s="144"/>
      <c r="AH273" s="145"/>
    </row>
    <row r="274" spans="1:34" ht="15" customHeight="1" x14ac:dyDescent="0.3">
      <c r="A274" s="138">
        <v>2291</v>
      </c>
      <c r="B274" s="150"/>
      <c r="C274" s="150"/>
      <c r="D274" s="157">
        <f>COUNTIF(E274:E280,"&gt;0")</f>
        <v>2</v>
      </c>
      <c r="E274" s="157"/>
      <c r="F274" s="157"/>
      <c r="G274" s="158" t="s">
        <v>2233</v>
      </c>
      <c r="H274" s="158" t="s">
        <v>2234</v>
      </c>
      <c r="I274" s="153"/>
      <c r="J274" s="154"/>
      <c r="K274" s="155"/>
      <c r="L274" s="153"/>
      <c r="M274" s="153"/>
      <c r="N274" s="153"/>
      <c r="O274" s="153"/>
      <c r="P274" s="199"/>
      <c r="Q274" s="143"/>
      <c r="R274" s="143"/>
      <c r="S274" s="143"/>
      <c r="T274" s="143"/>
      <c r="U274" s="143"/>
      <c r="V274" s="143"/>
      <c r="W274" s="144"/>
      <c r="X274" s="144"/>
      <c r="Y274" s="144"/>
      <c r="Z274" s="144"/>
      <c r="AA274" s="144"/>
      <c r="AB274" s="144"/>
      <c r="AC274" s="144"/>
      <c r="AD274" s="144"/>
      <c r="AE274" s="144"/>
      <c r="AF274" s="144"/>
      <c r="AG274" s="144"/>
      <c r="AH274" s="145"/>
    </row>
    <row r="275" spans="1:34" ht="15" customHeight="1" x14ac:dyDescent="0.3">
      <c r="A275" s="138">
        <v>2292</v>
      </c>
      <c r="B275" s="163"/>
      <c r="C275" s="150"/>
      <c r="D275" s="150"/>
      <c r="E275" s="161">
        <f>COUNTIF(F275:F276,"&gt;0")</f>
        <v>1</v>
      </c>
      <c r="F275" s="161"/>
      <c r="G275" s="162" t="s">
        <v>2235</v>
      </c>
      <c r="H275" s="162" t="s">
        <v>2236</v>
      </c>
      <c r="I275" s="164"/>
      <c r="J275" s="167"/>
      <c r="K275" s="164"/>
      <c r="L275" s="164"/>
      <c r="M275" s="164"/>
      <c r="N275" s="164"/>
      <c r="O275" s="164"/>
      <c r="P275" s="199"/>
      <c r="Q275" s="143"/>
      <c r="R275" s="143"/>
      <c r="S275" s="143"/>
      <c r="T275" s="143"/>
      <c r="U275" s="143"/>
      <c r="V275" s="143"/>
      <c r="W275" s="163"/>
      <c r="X275" s="164"/>
      <c r="Y275" s="164"/>
      <c r="Z275" s="164"/>
      <c r="AA275" s="163"/>
      <c r="AB275" s="163"/>
      <c r="AC275" s="164"/>
      <c r="AD275" s="164"/>
      <c r="AE275" s="163"/>
      <c r="AF275" s="164"/>
      <c r="AG275" s="164"/>
      <c r="AH275" s="170"/>
    </row>
    <row r="276" spans="1:34" ht="15" customHeight="1" x14ac:dyDescent="0.3">
      <c r="A276" s="138">
        <v>2294</v>
      </c>
      <c r="B276" s="163"/>
      <c r="C276" s="164"/>
      <c r="D276" s="164"/>
      <c r="E276" s="164"/>
      <c r="F276" s="164">
        <f t="shared" ref="F276" si="70">I276</f>
        <v>1</v>
      </c>
      <c r="G276" s="194" t="s">
        <v>2237</v>
      </c>
      <c r="H276" s="163" t="s">
        <v>2238</v>
      </c>
      <c r="I276" s="164">
        <v>1</v>
      </c>
      <c r="J276" s="167">
        <v>1</v>
      </c>
      <c r="K276" s="168">
        <f>COUNT(I276:I276)</f>
        <v>1</v>
      </c>
      <c r="L276" s="164"/>
      <c r="M276" s="164"/>
      <c r="N276" s="164"/>
      <c r="O276" s="164"/>
      <c r="P276" s="199"/>
      <c r="Q276" s="195" t="s">
        <v>1689</v>
      </c>
      <c r="R276" s="143"/>
      <c r="S276" s="143"/>
      <c r="T276" s="143"/>
      <c r="U276" s="169" t="s">
        <v>1690</v>
      </c>
      <c r="V276" s="169" t="s">
        <v>1714</v>
      </c>
      <c r="W276" s="163" t="s">
        <v>2239</v>
      </c>
      <c r="X276" s="164"/>
      <c r="Y276" s="164"/>
      <c r="Z276" s="164"/>
      <c r="AA276" s="163"/>
      <c r="AB276" s="163"/>
      <c r="AC276" s="164"/>
      <c r="AD276" s="164"/>
      <c r="AE276" s="163"/>
      <c r="AF276" s="164"/>
      <c r="AG276" s="164"/>
      <c r="AH276" s="170"/>
    </row>
    <row r="277" spans="1:34" ht="15" customHeight="1" x14ac:dyDescent="0.3">
      <c r="A277" s="138">
        <v>2308</v>
      </c>
      <c r="B277" s="163"/>
      <c r="C277" s="164"/>
      <c r="D277" s="164"/>
      <c r="E277" s="161">
        <f>COUNTIF(F277:F280,"&gt;0")</f>
        <v>3</v>
      </c>
      <c r="F277" s="161"/>
      <c r="G277" s="162" t="s">
        <v>2240</v>
      </c>
      <c r="H277" s="162" t="s">
        <v>2241</v>
      </c>
      <c r="I277" s="164"/>
      <c r="J277" s="167"/>
      <c r="K277" s="168"/>
      <c r="L277" s="164"/>
      <c r="M277" s="164"/>
      <c r="N277" s="164"/>
      <c r="O277" s="164"/>
      <c r="P277" s="199"/>
      <c r="Q277" s="143"/>
      <c r="R277" s="143"/>
      <c r="S277" s="143"/>
      <c r="T277" s="143"/>
      <c r="U277" s="143"/>
      <c r="V277" s="143"/>
      <c r="W277" s="163"/>
      <c r="X277" s="164"/>
      <c r="Y277" s="164"/>
      <c r="Z277" s="164"/>
      <c r="AA277" s="163"/>
      <c r="AB277" s="163"/>
      <c r="AC277" s="164"/>
      <c r="AD277" s="164"/>
      <c r="AE277" s="163"/>
      <c r="AF277" s="164"/>
      <c r="AG277" s="164"/>
      <c r="AH277" s="170"/>
    </row>
    <row r="278" spans="1:34" ht="15" customHeight="1" x14ac:dyDescent="0.3">
      <c r="A278" s="138">
        <v>2310</v>
      </c>
      <c r="B278" s="163"/>
      <c r="C278" s="164"/>
      <c r="D278" s="164"/>
      <c r="E278" s="164"/>
      <c r="F278" s="164">
        <f>I278</f>
        <v>1</v>
      </c>
      <c r="G278" s="165" t="s">
        <v>2242</v>
      </c>
      <c r="H278" s="166" t="s">
        <v>2243</v>
      </c>
      <c r="I278" s="164">
        <v>1</v>
      </c>
      <c r="J278" s="167">
        <v>1</v>
      </c>
      <c r="K278" s="168">
        <f>COUNT(I278:I278)</f>
        <v>1</v>
      </c>
      <c r="L278" s="164"/>
      <c r="M278" s="164"/>
      <c r="N278" s="164"/>
      <c r="O278" s="164"/>
      <c r="P278" s="199"/>
      <c r="Q278" s="169" t="s">
        <v>1583</v>
      </c>
      <c r="R278" s="169" t="s">
        <v>1584</v>
      </c>
      <c r="S278" s="169" t="s">
        <v>1585</v>
      </c>
      <c r="T278" s="143"/>
      <c r="U278" s="143"/>
      <c r="V278" s="143"/>
      <c r="W278" s="163" t="s">
        <v>2244</v>
      </c>
      <c r="X278" s="164"/>
      <c r="Y278" s="164"/>
      <c r="Z278" s="164"/>
      <c r="AA278" s="163"/>
      <c r="AB278" s="163"/>
      <c r="AC278" s="164"/>
      <c r="AD278" s="164"/>
      <c r="AE278" s="163"/>
      <c r="AF278" s="164"/>
      <c r="AG278" s="164"/>
      <c r="AH278" s="170"/>
    </row>
    <row r="279" spans="1:34" ht="15" customHeight="1" x14ac:dyDescent="0.3">
      <c r="A279" s="138">
        <v>2312</v>
      </c>
      <c r="B279" s="163"/>
      <c r="C279" s="164"/>
      <c r="D279" s="164"/>
      <c r="E279" s="164"/>
      <c r="F279" s="164">
        <f>I279</f>
        <v>1</v>
      </c>
      <c r="G279" s="165" t="s">
        <v>2245</v>
      </c>
      <c r="H279" s="166" t="s">
        <v>2246</v>
      </c>
      <c r="I279" s="164">
        <v>1</v>
      </c>
      <c r="J279" s="167">
        <v>1</v>
      </c>
      <c r="K279" s="168">
        <f>COUNT(I279:I279)</f>
        <v>1</v>
      </c>
      <c r="L279" s="164"/>
      <c r="M279" s="164"/>
      <c r="N279" s="164"/>
      <c r="O279" s="164"/>
      <c r="P279" s="199"/>
      <c r="Q279" s="169" t="s">
        <v>1583</v>
      </c>
      <c r="R279" s="169" t="s">
        <v>1584</v>
      </c>
      <c r="S279" s="169" t="s">
        <v>1585</v>
      </c>
      <c r="T279" s="143"/>
      <c r="U279" s="143"/>
      <c r="V279" s="143"/>
      <c r="W279" s="163" t="s">
        <v>2247</v>
      </c>
      <c r="X279" s="164"/>
      <c r="Y279" s="164"/>
      <c r="Z279" s="164"/>
      <c r="AA279" s="163"/>
      <c r="AB279" s="163"/>
      <c r="AC279" s="164"/>
      <c r="AD279" s="164"/>
      <c r="AE279" s="163"/>
      <c r="AF279" s="164" t="s">
        <v>1637</v>
      </c>
      <c r="AG279" s="164" t="s">
        <v>1609</v>
      </c>
      <c r="AH279" s="170"/>
    </row>
    <row r="280" spans="1:34" ht="15" customHeight="1" x14ac:dyDescent="0.3">
      <c r="A280" s="138">
        <v>2313</v>
      </c>
      <c r="B280" s="163"/>
      <c r="C280" s="164"/>
      <c r="D280" s="164"/>
      <c r="E280" s="164"/>
      <c r="F280" s="164">
        <f>I280</f>
        <v>1</v>
      </c>
      <c r="G280" s="165" t="s">
        <v>2248</v>
      </c>
      <c r="H280" s="166" t="s">
        <v>2249</v>
      </c>
      <c r="I280" s="164">
        <v>1</v>
      </c>
      <c r="J280" s="167">
        <v>1</v>
      </c>
      <c r="K280" s="168">
        <f>COUNT(I280:I280)</f>
        <v>1</v>
      </c>
      <c r="L280" s="164"/>
      <c r="M280" s="164"/>
      <c r="N280" s="164"/>
      <c r="O280" s="164"/>
      <c r="P280" s="199"/>
      <c r="Q280" s="169" t="s">
        <v>1583</v>
      </c>
      <c r="R280" s="169" t="s">
        <v>1584</v>
      </c>
      <c r="S280" s="169" t="s">
        <v>1585</v>
      </c>
      <c r="T280" s="143"/>
      <c r="U280" s="143"/>
      <c r="V280" s="143"/>
      <c r="W280" s="163" t="s">
        <v>2250</v>
      </c>
      <c r="X280" s="164"/>
      <c r="Y280" s="164"/>
      <c r="Z280" s="164"/>
      <c r="AA280" s="163"/>
      <c r="AB280" s="163"/>
      <c r="AC280" s="164"/>
      <c r="AD280" s="164"/>
      <c r="AE280" s="163"/>
      <c r="AF280" s="164"/>
      <c r="AG280" s="164" t="s">
        <v>1609</v>
      </c>
      <c r="AH280" s="170"/>
    </row>
    <row r="281" spans="1:34" ht="15" customHeight="1" x14ac:dyDescent="0.3">
      <c r="A281" s="138">
        <v>2320</v>
      </c>
      <c r="B281" s="150"/>
      <c r="C281" s="150"/>
      <c r="D281" s="157">
        <f>COUNTIF(E281:E290,"&gt;0")</f>
        <v>2</v>
      </c>
      <c r="E281" s="157"/>
      <c r="F281" s="157"/>
      <c r="G281" s="158" t="s">
        <v>2251</v>
      </c>
      <c r="H281" s="158" t="s">
        <v>2252</v>
      </c>
      <c r="I281" s="159"/>
      <c r="J281" s="160"/>
      <c r="K281" s="155"/>
      <c r="L281" s="159"/>
      <c r="M281" s="159"/>
      <c r="N281" s="159"/>
      <c r="O281" s="159"/>
      <c r="P281" s="199"/>
      <c r="Q281" s="143"/>
      <c r="R281" s="143"/>
      <c r="S281" s="143"/>
      <c r="T281" s="143"/>
      <c r="U281" s="143"/>
      <c r="V281" s="143"/>
      <c r="W281" s="144"/>
      <c r="X281" s="144"/>
      <c r="Y281" s="144"/>
      <c r="Z281" s="144"/>
      <c r="AA281" s="144"/>
      <c r="AB281" s="144"/>
      <c r="AC281" s="144"/>
      <c r="AD281" s="144"/>
      <c r="AE281" s="144"/>
      <c r="AF281" s="144"/>
      <c r="AG281" s="144"/>
      <c r="AH281" s="145"/>
    </row>
    <row r="282" spans="1:34" ht="15" customHeight="1" x14ac:dyDescent="0.3">
      <c r="A282" s="138">
        <v>2321</v>
      </c>
      <c r="B282" s="163"/>
      <c r="C282" s="164"/>
      <c r="D282" s="150"/>
      <c r="E282" s="161">
        <f>COUNTIF(F282:F283,"&gt;0")</f>
        <v>1</v>
      </c>
      <c r="F282" s="161"/>
      <c r="G282" s="162" t="s">
        <v>2253</v>
      </c>
      <c r="H282" s="162" t="s">
        <v>2254</v>
      </c>
      <c r="I282" s="164"/>
      <c r="J282" s="167"/>
      <c r="K282" s="164"/>
      <c r="L282" s="164"/>
      <c r="M282" s="164"/>
      <c r="N282" s="164"/>
      <c r="O282" s="164"/>
      <c r="P282" s="199"/>
      <c r="Q282" s="143"/>
      <c r="R282" s="143"/>
      <c r="S282" s="143"/>
      <c r="T282" s="143"/>
      <c r="U282" s="143"/>
      <c r="V282" s="143"/>
      <c r="W282" s="163"/>
      <c r="X282" s="164"/>
      <c r="Y282" s="164"/>
      <c r="Z282" s="164"/>
      <c r="AA282" s="163"/>
      <c r="AB282" s="163"/>
      <c r="AC282" s="164"/>
      <c r="AD282" s="164"/>
      <c r="AE282" s="163"/>
      <c r="AF282" s="164"/>
      <c r="AG282" s="164"/>
      <c r="AH282" s="170"/>
    </row>
    <row r="283" spans="1:34" ht="15" customHeight="1" x14ac:dyDescent="0.3">
      <c r="A283" s="138">
        <v>2322</v>
      </c>
      <c r="B283" s="163"/>
      <c r="C283" s="164"/>
      <c r="D283" s="164"/>
      <c r="E283" s="164"/>
      <c r="F283" s="164">
        <f t="shared" ref="F283" si="71">I283</f>
        <v>1</v>
      </c>
      <c r="G283" s="165" t="s">
        <v>2255</v>
      </c>
      <c r="H283" s="166" t="s">
        <v>2256</v>
      </c>
      <c r="I283" s="164">
        <v>1</v>
      </c>
      <c r="J283" s="167">
        <v>1</v>
      </c>
      <c r="K283" s="168">
        <f>COUNT(I283:I283)</f>
        <v>1</v>
      </c>
      <c r="L283" s="164"/>
      <c r="M283" s="164"/>
      <c r="N283" s="164"/>
      <c r="O283" s="164"/>
      <c r="P283" s="199"/>
      <c r="Q283" s="169" t="s">
        <v>1583</v>
      </c>
      <c r="R283" s="169" t="s">
        <v>1584</v>
      </c>
      <c r="S283" s="169" t="s">
        <v>1585</v>
      </c>
      <c r="T283" s="143"/>
      <c r="U283" s="143"/>
      <c r="V283" s="143"/>
      <c r="W283" s="163"/>
      <c r="X283" s="164"/>
      <c r="Y283" s="164"/>
      <c r="Z283" s="164"/>
      <c r="AA283" s="163"/>
      <c r="AB283" s="163"/>
      <c r="AC283" s="164"/>
      <c r="AD283" s="164"/>
      <c r="AE283" s="163"/>
      <c r="AF283" s="164"/>
      <c r="AG283" s="164"/>
      <c r="AH283" s="170"/>
    </row>
    <row r="284" spans="1:34" ht="15" customHeight="1" x14ac:dyDescent="0.3">
      <c r="A284" s="138">
        <v>2329</v>
      </c>
      <c r="B284" s="163"/>
      <c r="C284" s="164"/>
      <c r="D284" s="164"/>
      <c r="E284" s="161">
        <f>COUNTIF(F284:F290,"&gt;0")</f>
        <v>6</v>
      </c>
      <c r="F284" s="161"/>
      <c r="G284" s="162" t="s">
        <v>2257</v>
      </c>
      <c r="H284" s="162" t="s">
        <v>2258</v>
      </c>
      <c r="I284" s="164"/>
      <c r="J284" s="167"/>
      <c r="K284" s="168"/>
      <c r="L284" s="164"/>
      <c r="M284" s="164"/>
      <c r="N284" s="164"/>
      <c r="O284" s="164"/>
      <c r="P284" s="199"/>
      <c r="Q284" s="143"/>
      <c r="R284" s="143"/>
      <c r="S284" s="143"/>
      <c r="T284" s="143"/>
      <c r="U284" s="143"/>
      <c r="V284" s="143"/>
      <c r="W284" s="163"/>
      <c r="X284" s="164"/>
      <c r="Y284" s="164"/>
      <c r="Z284" s="164"/>
      <c r="AA284" s="163"/>
      <c r="AB284" s="163"/>
      <c r="AC284" s="164"/>
      <c r="AD284" s="164"/>
      <c r="AE284" s="163"/>
      <c r="AF284" s="164"/>
      <c r="AG284" s="164"/>
      <c r="AH284" s="170"/>
    </row>
    <row r="285" spans="1:34" ht="15" customHeight="1" x14ac:dyDescent="0.3">
      <c r="A285" s="138">
        <v>2332</v>
      </c>
      <c r="B285" s="163"/>
      <c r="C285" s="164"/>
      <c r="D285" s="164"/>
      <c r="E285" s="164"/>
      <c r="F285" s="164">
        <f t="shared" ref="F285:F290" si="72">I285</f>
        <v>1</v>
      </c>
      <c r="G285" s="165" t="s">
        <v>2259</v>
      </c>
      <c r="H285" s="166" t="s">
        <v>2260</v>
      </c>
      <c r="I285" s="164">
        <v>1</v>
      </c>
      <c r="J285" s="167">
        <v>1</v>
      </c>
      <c r="K285" s="168">
        <f t="shared" ref="K285:K290" si="73">COUNT(I285:I285)</f>
        <v>1</v>
      </c>
      <c r="L285" s="164"/>
      <c r="M285" s="164"/>
      <c r="N285" s="164"/>
      <c r="O285" s="164"/>
      <c r="P285" s="199"/>
      <c r="Q285" s="169" t="s">
        <v>1583</v>
      </c>
      <c r="R285" s="169" t="s">
        <v>1584</v>
      </c>
      <c r="S285" s="169" t="s">
        <v>1585</v>
      </c>
      <c r="T285" s="143"/>
      <c r="U285" s="143"/>
      <c r="V285" s="143"/>
      <c r="W285" s="163" t="s">
        <v>2261</v>
      </c>
      <c r="X285" s="164"/>
      <c r="Y285" s="164"/>
      <c r="Z285" s="164"/>
      <c r="AA285" s="163"/>
      <c r="AB285" s="163"/>
      <c r="AC285" s="164"/>
      <c r="AD285" s="164"/>
      <c r="AE285" s="163"/>
      <c r="AF285" s="164"/>
      <c r="AG285" s="164"/>
      <c r="AH285" s="170"/>
    </row>
    <row r="286" spans="1:34" ht="15" customHeight="1" x14ac:dyDescent="0.3">
      <c r="A286" s="138">
        <v>2333</v>
      </c>
      <c r="B286" s="163"/>
      <c r="C286" s="164"/>
      <c r="D286" s="164"/>
      <c r="E286" s="164"/>
      <c r="F286" s="164">
        <f t="shared" si="72"/>
        <v>1</v>
      </c>
      <c r="G286" s="165" t="s">
        <v>2262</v>
      </c>
      <c r="H286" s="166" t="s">
        <v>2263</v>
      </c>
      <c r="I286" s="164">
        <v>1</v>
      </c>
      <c r="J286" s="167">
        <v>1</v>
      </c>
      <c r="K286" s="168">
        <f t="shared" si="73"/>
        <v>1</v>
      </c>
      <c r="L286" s="164"/>
      <c r="M286" s="164"/>
      <c r="N286" s="164"/>
      <c r="O286" s="164"/>
      <c r="P286" s="199"/>
      <c r="Q286" s="169" t="s">
        <v>1583</v>
      </c>
      <c r="R286" s="169" t="s">
        <v>1584</v>
      </c>
      <c r="S286" s="169" t="s">
        <v>1585</v>
      </c>
      <c r="T286" s="143"/>
      <c r="U286" s="143"/>
      <c r="V286" s="143"/>
      <c r="W286" s="163" t="s">
        <v>2264</v>
      </c>
      <c r="X286" s="164"/>
      <c r="Y286" s="164"/>
      <c r="Z286" s="164"/>
      <c r="AA286" s="163"/>
      <c r="AB286" s="163"/>
      <c r="AC286" s="164"/>
      <c r="AD286" s="164"/>
      <c r="AE286" s="163"/>
      <c r="AF286" s="164"/>
      <c r="AG286" s="164"/>
      <c r="AH286" s="170"/>
    </row>
    <row r="287" spans="1:34" ht="15" customHeight="1" x14ac:dyDescent="0.3">
      <c r="A287" s="138">
        <v>2334</v>
      </c>
      <c r="B287" s="163"/>
      <c r="C287" s="164"/>
      <c r="D287" s="164"/>
      <c r="E287" s="164"/>
      <c r="F287" s="164">
        <f t="shared" si="72"/>
        <v>1</v>
      </c>
      <c r="G287" s="165" t="s">
        <v>2265</v>
      </c>
      <c r="H287" s="166" t="s">
        <v>2266</v>
      </c>
      <c r="I287" s="164">
        <v>1</v>
      </c>
      <c r="J287" s="167">
        <v>1</v>
      </c>
      <c r="K287" s="168">
        <f t="shared" si="73"/>
        <v>1</v>
      </c>
      <c r="L287" s="164"/>
      <c r="M287" s="164"/>
      <c r="N287" s="164"/>
      <c r="O287" s="164"/>
      <c r="P287" s="199"/>
      <c r="Q287" s="169" t="s">
        <v>1583</v>
      </c>
      <c r="R287" s="169" t="s">
        <v>1584</v>
      </c>
      <c r="S287" s="169" t="s">
        <v>1585</v>
      </c>
      <c r="T287" s="143"/>
      <c r="U287" s="143"/>
      <c r="V287" s="143"/>
      <c r="W287" s="163" t="s">
        <v>2267</v>
      </c>
      <c r="X287" s="164"/>
      <c r="Y287" s="164"/>
      <c r="Z287" s="164"/>
      <c r="AA287" s="163"/>
      <c r="AB287" s="163"/>
      <c r="AC287" s="164"/>
      <c r="AD287" s="164"/>
      <c r="AE287" s="163"/>
      <c r="AF287" s="164"/>
      <c r="AG287" s="164"/>
      <c r="AH287" s="170"/>
    </row>
    <row r="288" spans="1:34" ht="15" customHeight="1" x14ac:dyDescent="0.3">
      <c r="A288" s="138">
        <v>2337</v>
      </c>
      <c r="B288" s="163"/>
      <c r="C288" s="164"/>
      <c r="D288" s="164"/>
      <c r="E288" s="164"/>
      <c r="F288" s="164">
        <f t="shared" si="72"/>
        <v>1</v>
      </c>
      <c r="G288" s="165" t="s">
        <v>2268</v>
      </c>
      <c r="H288" s="166" t="s">
        <v>2269</v>
      </c>
      <c r="I288" s="164">
        <v>1</v>
      </c>
      <c r="J288" s="167">
        <v>1</v>
      </c>
      <c r="K288" s="168">
        <f t="shared" si="73"/>
        <v>1</v>
      </c>
      <c r="L288" s="164"/>
      <c r="M288" s="164"/>
      <c r="N288" s="164"/>
      <c r="O288" s="164"/>
      <c r="P288" s="199"/>
      <c r="Q288" s="169" t="s">
        <v>1583</v>
      </c>
      <c r="R288" s="169" t="s">
        <v>1584</v>
      </c>
      <c r="S288" s="169" t="s">
        <v>1585</v>
      </c>
      <c r="T288" s="143"/>
      <c r="U288" s="143"/>
      <c r="V288" s="143"/>
      <c r="W288" s="163" t="s">
        <v>2270</v>
      </c>
      <c r="X288" s="164"/>
      <c r="Y288" s="164"/>
      <c r="Z288" s="164"/>
      <c r="AA288" s="163"/>
      <c r="AB288" s="163"/>
      <c r="AC288" s="164"/>
      <c r="AD288" s="164"/>
      <c r="AE288" s="163"/>
      <c r="AF288" s="164"/>
      <c r="AG288" s="164" t="s">
        <v>1587</v>
      </c>
      <c r="AH288" s="170" t="s">
        <v>1671</v>
      </c>
    </row>
    <row r="289" spans="1:34" ht="15" customHeight="1" x14ac:dyDescent="0.3">
      <c r="A289" s="138">
        <v>2346</v>
      </c>
      <c r="B289" s="163"/>
      <c r="C289" s="164"/>
      <c r="D289" s="164"/>
      <c r="E289" s="164"/>
      <c r="F289" s="164">
        <f t="shared" si="72"/>
        <v>1</v>
      </c>
      <c r="G289" s="165" t="s">
        <v>2271</v>
      </c>
      <c r="H289" s="166" t="s">
        <v>2272</v>
      </c>
      <c r="I289" s="164">
        <v>1</v>
      </c>
      <c r="J289" s="167">
        <v>1</v>
      </c>
      <c r="K289" s="168">
        <f t="shared" si="73"/>
        <v>1</v>
      </c>
      <c r="L289" s="164"/>
      <c r="M289" s="164"/>
      <c r="N289" s="164"/>
      <c r="O289" s="164"/>
      <c r="P289" s="199"/>
      <c r="Q289" s="169" t="s">
        <v>1583</v>
      </c>
      <c r="R289" s="169" t="s">
        <v>1584</v>
      </c>
      <c r="S289" s="169" t="s">
        <v>1585</v>
      </c>
      <c r="T289" s="143"/>
      <c r="U289" s="143"/>
      <c r="V289" s="143"/>
      <c r="W289" s="163" t="s">
        <v>2273</v>
      </c>
      <c r="X289" s="164"/>
      <c r="Y289" s="164"/>
      <c r="Z289" s="164"/>
      <c r="AA289" s="163"/>
      <c r="AB289" s="163"/>
      <c r="AC289" s="164"/>
      <c r="AD289" s="164"/>
      <c r="AE289" s="163"/>
      <c r="AF289" s="164"/>
      <c r="AG289" s="164"/>
      <c r="AH289" s="170"/>
    </row>
    <row r="290" spans="1:34" ht="15" customHeight="1" x14ac:dyDescent="0.3">
      <c r="A290" s="138">
        <v>2347</v>
      </c>
      <c r="B290" s="163"/>
      <c r="C290" s="164"/>
      <c r="D290" s="164"/>
      <c r="E290" s="164"/>
      <c r="F290" s="164">
        <f t="shared" si="72"/>
        <v>1</v>
      </c>
      <c r="G290" s="165" t="s">
        <v>2274</v>
      </c>
      <c r="H290" s="166" t="s">
        <v>2275</v>
      </c>
      <c r="I290" s="164">
        <v>1</v>
      </c>
      <c r="J290" s="167">
        <v>1</v>
      </c>
      <c r="K290" s="168">
        <f t="shared" si="73"/>
        <v>1</v>
      </c>
      <c r="L290" s="164"/>
      <c r="M290" s="164"/>
      <c r="N290" s="164"/>
      <c r="O290" s="164"/>
      <c r="P290" s="199"/>
      <c r="Q290" s="169" t="s">
        <v>1583</v>
      </c>
      <c r="R290" s="169" t="s">
        <v>1584</v>
      </c>
      <c r="S290" s="169" t="s">
        <v>1585</v>
      </c>
      <c r="T290" s="143"/>
      <c r="U290" s="143"/>
      <c r="V290" s="143"/>
      <c r="W290" s="163" t="s">
        <v>2276</v>
      </c>
      <c r="X290" s="164"/>
      <c r="Y290" s="164"/>
      <c r="Z290" s="164"/>
      <c r="AA290" s="163"/>
      <c r="AB290" s="163"/>
      <c r="AC290" s="164"/>
      <c r="AD290" s="164"/>
      <c r="AE290" s="163"/>
      <c r="AF290" s="164"/>
      <c r="AG290" s="164"/>
      <c r="AH290" s="170"/>
    </row>
    <row r="291" spans="1:34" ht="15" customHeight="1" x14ac:dyDescent="0.3">
      <c r="A291" s="138">
        <v>2353</v>
      </c>
      <c r="B291" s="150"/>
      <c r="C291" s="151">
        <f>COUNTIF(D291:D319,"&gt;0")</f>
        <v>4</v>
      </c>
      <c r="D291" s="151"/>
      <c r="E291" s="151"/>
      <c r="F291" s="151"/>
      <c r="G291" s="152" t="s">
        <v>2277</v>
      </c>
      <c r="H291" s="152" t="s">
        <v>2278</v>
      </c>
      <c r="I291" s="159"/>
      <c r="J291" s="160"/>
      <c r="K291" s="155"/>
      <c r="L291" s="159"/>
      <c r="M291" s="159"/>
      <c r="N291" s="159"/>
      <c r="O291" s="159"/>
      <c r="P291" s="199"/>
      <c r="Q291" s="143"/>
      <c r="R291" s="143"/>
      <c r="S291" s="143"/>
      <c r="T291" s="143"/>
      <c r="U291" s="143"/>
      <c r="V291" s="143"/>
      <c r="W291" s="144"/>
      <c r="X291" s="144"/>
      <c r="Y291" s="144"/>
      <c r="Z291" s="144"/>
      <c r="AA291" s="144"/>
      <c r="AB291" s="144"/>
      <c r="AC291" s="144"/>
      <c r="AD291" s="144"/>
      <c r="AE291" s="144"/>
      <c r="AF291" s="144"/>
      <c r="AG291" s="144"/>
      <c r="AH291" s="145"/>
    </row>
    <row r="292" spans="1:34" ht="15" customHeight="1" x14ac:dyDescent="0.3">
      <c r="A292" s="138">
        <v>2354</v>
      </c>
      <c r="B292" s="150"/>
      <c r="C292" s="150"/>
      <c r="D292" s="157">
        <f>COUNTIF(E292:E302,"&gt;0")</f>
        <v>4</v>
      </c>
      <c r="E292" s="157"/>
      <c r="F292" s="157"/>
      <c r="G292" s="158" t="s">
        <v>2279</v>
      </c>
      <c r="H292" s="158" t="s">
        <v>2280</v>
      </c>
      <c r="I292" s="153"/>
      <c r="J292" s="154"/>
      <c r="K292" s="155"/>
      <c r="L292" s="153"/>
      <c r="M292" s="153"/>
      <c r="N292" s="153"/>
      <c r="O292" s="153"/>
      <c r="P292" s="199"/>
      <c r="Q292" s="143"/>
      <c r="R292" s="143"/>
      <c r="S292" s="143"/>
      <c r="T292" s="143"/>
      <c r="U292" s="143"/>
      <c r="V292" s="143"/>
      <c r="W292" s="144"/>
      <c r="X292" s="144"/>
      <c r="Y292" s="144"/>
      <c r="Z292" s="144"/>
      <c r="AA292" s="144"/>
      <c r="AB292" s="144"/>
      <c r="AC292" s="144"/>
      <c r="AD292" s="144"/>
      <c r="AE292" s="144"/>
      <c r="AF292" s="144"/>
      <c r="AG292" s="144"/>
      <c r="AH292" s="145"/>
    </row>
    <row r="293" spans="1:34" ht="15" customHeight="1" x14ac:dyDescent="0.3">
      <c r="A293" s="138">
        <v>2355</v>
      </c>
      <c r="B293" s="150"/>
      <c r="C293" s="150"/>
      <c r="D293" s="150"/>
      <c r="E293" s="161">
        <f>COUNTIF(F293:F294,"&gt;0")</f>
        <v>1</v>
      </c>
      <c r="F293" s="161"/>
      <c r="G293" s="162" t="s">
        <v>2281</v>
      </c>
      <c r="H293" s="162" t="s">
        <v>2282</v>
      </c>
      <c r="I293" s="159"/>
      <c r="J293" s="160"/>
      <c r="K293" s="155"/>
      <c r="L293" s="159"/>
      <c r="M293" s="159"/>
      <c r="N293" s="159"/>
      <c r="O293" s="159"/>
      <c r="P293" s="199"/>
      <c r="Q293" s="143"/>
      <c r="R293" s="143"/>
      <c r="S293" s="143"/>
      <c r="T293" s="143"/>
      <c r="U293" s="143"/>
      <c r="V293" s="143"/>
      <c r="W293" s="144"/>
      <c r="X293" s="144"/>
      <c r="Y293" s="144"/>
      <c r="Z293" s="144"/>
      <c r="AA293" s="144"/>
      <c r="AB293" s="144"/>
      <c r="AC293" s="144"/>
      <c r="AD293" s="144"/>
      <c r="AE293" s="144"/>
      <c r="AF293" s="144"/>
      <c r="AG293" s="144"/>
      <c r="AH293" s="145"/>
    </row>
    <row r="294" spans="1:34" ht="15" customHeight="1" x14ac:dyDescent="0.3">
      <c r="A294" s="138">
        <v>2356</v>
      </c>
      <c r="B294" s="163"/>
      <c r="C294" s="164"/>
      <c r="D294" s="164"/>
      <c r="E294" s="164"/>
      <c r="F294" s="164">
        <f t="shared" ref="F294" si="74">I294</f>
        <v>1</v>
      </c>
      <c r="G294" s="165" t="s">
        <v>2283</v>
      </c>
      <c r="H294" s="166" t="s">
        <v>2284</v>
      </c>
      <c r="I294" s="164">
        <v>1</v>
      </c>
      <c r="J294" s="167">
        <v>1</v>
      </c>
      <c r="K294" s="168">
        <f>COUNT(I294:I294)</f>
        <v>1</v>
      </c>
      <c r="L294" s="164"/>
      <c r="M294" s="164"/>
      <c r="N294" s="164"/>
      <c r="O294" s="164"/>
      <c r="P294" s="199"/>
      <c r="Q294" s="169" t="s">
        <v>1583</v>
      </c>
      <c r="R294" s="169" t="s">
        <v>1584</v>
      </c>
      <c r="S294" s="169" t="s">
        <v>1585</v>
      </c>
      <c r="T294" s="143"/>
      <c r="U294" s="143"/>
      <c r="V294" s="143"/>
      <c r="W294" s="163" t="s">
        <v>2285</v>
      </c>
      <c r="X294" s="164"/>
      <c r="Y294" s="164"/>
      <c r="Z294" s="164"/>
      <c r="AA294" s="163"/>
      <c r="AB294" s="163"/>
      <c r="AC294" s="164"/>
      <c r="AD294" s="164"/>
      <c r="AE294" s="163"/>
      <c r="AF294" s="164"/>
      <c r="AG294" s="164" t="s">
        <v>1609</v>
      </c>
      <c r="AH294" s="170"/>
    </row>
    <row r="295" spans="1:34" ht="15" customHeight="1" x14ac:dyDescent="0.3">
      <c r="A295" s="138">
        <v>2357</v>
      </c>
      <c r="B295" s="150"/>
      <c r="C295" s="150"/>
      <c r="D295" s="150"/>
      <c r="E295" s="161">
        <f>COUNTIF(F295:F297,"&gt;0")</f>
        <v>2</v>
      </c>
      <c r="F295" s="161"/>
      <c r="G295" s="162" t="s">
        <v>2286</v>
      </c>
      <c r="H295" s="162" t="s">
        <v>2287</v>
      </c>
      <c r="I295" s="159"/>
      <c r="J295" s="160"/>
      <c r="K295" s="155"/>
      <c r="L295" s="159"/>
      <c r="M295" s="159"/>
      <c r="N295" s="159"/>
      <c r="O295" s="159"/>
      <c r="P295" s="199"/>
      <c r="Q295" s="143"/>
      <c r="R295" s="143"/>
      <c r="S295" s="143"/>
      <c r="T295" s="143"/>
      <c r="U295" s="143"/>
      <c r="V295" s="143"/>
      <c r="W295" s="144"/>
      <c r="X295" s="144"/>
      <c r="Y295" s="144"/>
      <c r="Z295" s="144"/>
      <c r="AA295" s="144"/>
      <c r="AB295" s="144"/>
      <c r="AC295" s="144"/>
      <c r="AD295" s="144"/>
      <c r="AE295" s="144"/>
      <c r="AF295" s="144"/>
      <c r="AG295" s="144"/>
      <c r="AH295" s="145"/>
    </row>
    <row r="296" spans="1:34" ht="15" customHeight="1" x14ac:dyDescent="0.3">
      <c r="A296" s="138">
        <v>2359</v>
      </c>
      <c r="B296" s="163"/>
      <c r="C296" s="164"/>
      <c r="D296" s="164"/>
      <c r="E296" s="164"/>
      <c r="F296" s="164">
        <f t="shared" ref="F296:F297" si="75">I296</f>
        <v>1</v>
      </c>
      <c r="G296" s="165" t="s">
        <v>2288</v>
      </c>
      <c r="H296" s="166" t="s">
        <v>2289</v>
      </c>
      <c r="I296" s="164">
        <v>1</v>
      </c>
      <c r="J296" s="167">
        <v>1</v>
      </c>
      <c r="K296" s="155">
        <f>COUNT(I296)</f>
        <v>1</v>
      </c>
      <c r="L296" s="144"/>
      <c r="M296" s="164"/>
      <c r="N296" s="164"/>
      <c r="O296" s="164"/>
      <c r="P296" s="199"/>
      <c r="Q296" s="169" t="s">
        <v>1583</v>
      </c>
      <c r="R296" s="169" t="s">
        <v>1584</v>
      </c>
      <c r="S296" s="169" t="s">
        <v>1585</v>
      </c>
      <c r="T296" s="143"/>
      <c r="U296" s="143"/>
      <c r="V296" s="143"/>
      <c r="W296" s="163" t="s">
        <v>2290</v>
      </c>
      <c r="X296" s="164"/>
      <c r="Y296" s="164"/>
      <c r="Z296" s="164"/>
      <c r="AA296" s="163"/>
      <c r="AB296" s="163"/>
      <c r="AC296" s="164"/>
      <c r="AD296" s="164"/>
      <c r="AE296" s="163"/>
      <c r="AF296" s="164"/>
      <c r="AG296" s="164" t="s">
        <v>1609</v>
      </c>
      <c r="AH296" s="170"/>
    </row>
    <row r="297" spans="1:34" ht="15" customHeight="1" x14ac:dyDescent="0.3">
      <c r="A297" s="138">
        <v>2366</v>
      </c>
      <c r="B297" s="163"/>
      <c r="C297" s="164"/>
      <c r="D297" s="164"/>
      <c r="E297" s="164"/>
      <c r="F297" s="164">
        <f t="shared" si="75"/>
        <v>1</v>
      </c>
      <c r="G297" s="165" t="s">
        <v>2291</v>
      </c>
      <c r="H297" s="166" t="s">
        <v>2292</v>
      </c>
      <c r="I297" s="164">
        <v>1</v>
      </c>
      <c r="J297" s="167">
        <v>1</v>
      </c>
      <c r="K297" s="168">
        <f t="shared" ref="K297" si="76">COUNT(I297:I297)</f>
        <v>1</v>
      </c>
      <c r="L297" s="164"/>
      <c r="M297" s="164"/>
      <c r="N297" s="164"/>
      <c r="O297" s="164"/>
      <c r="P297" s="199"/>
      <c r="Q297" s="169" t="s">
        <v>1583</v>
      </c>
      <c r="R297" s="169" t="s">
        <v>1584</v>
      </c>
      <c r="S297" s="169" t="s">
        <v>1585</v>
      </c>
      <c r="T297" s="143"/>
      <c r="U297" s="143"/>
      <c r="V297" s="143"/>
      <c r="W297" s="163" t="s">
        <v>2293</v>
      </c>
      <c r="X297" s="164"/>
      <c r="Y297" s="164"/>
      <c r="Z297" s="164"/>
      <c r="AA297" s="163"/>
      <c r="AB297" s="163"/>
      <c r="AC297" s="164"/>
      <c r="AD297" s="164"/>
      <c r="AE297" s="163"/>
      <c r="AF297" s="164"/>
      <c r="AG297" s="164"/>
      <c r="AH297" s="170"/>
    </row>
    <row r="298" spans="1:34" ht="15" customHeight="1" x14ac:dyDescent="0.3">
      <c r="A298" s="138">
        <v>2369</v>
      </c>
      <c r="B298" s="163"/>
      <c r="C298" s="164"/>
      <c r="D298" s="164"/>
      <c r="E298" s="161">
        <f>COUNTIF(F298:F300,"&gt;0")</f>
        <v>2</v>
      </c>
      <c r="F298" s="161"/>
      <c r="G298" s="162" t="s">
        <v>2294</v>
      </c>
      <c r="H298" s="162" t="s">
        <v>2295</v>
      </c>
      <c r="I298" s="164"/>
      <c r="J298" s="167"/>
      <c r="K298" s="168"/>
      <c r="L298" s="164"/>
      <c r="M298" s="164"/>
      <c r="N298" s="164"/>
      <c r="O298" s="164"/>
      <c r="P298" s="199"/>
      <c r="Q298" s="143"/>
      <c r="R298" s="143"/>
      <c r="S298" s="143"/>
      <c r="T298" s="143"/>
      <c r="U298" s="143"/>
      <c r="V298" s="143"/>
      <c r="W298" s="163"/>
      <c r="X298" s="164"/>
      <c r="Y298" s="164"/>
      <c r="Z298" s="164"/>
      <c r="AA298" s="163"/>
      <c r="AB298" s="163"/>
      <c r="AC298" s="164"/>
      <c r="AD298" s="164"/>
      <c r="AE298" s="163"/>
      <c r="AF298" s="164"/>
      <c r="AG298" s="164"/>
      <c r="AH298" s="170"/>
    </row>
    <row r="299" spans="1:34" ht="15" customHeight="1" x14ac:dyDescent="0.3">
      <c r="A299" s="138">
        <v>2371</v>
      </c>
      <c r="B299" s="163"/>
      <c r="C299" s="164"/>
      <c r="D299" s="164"/>
      <c r="E299" s="164"/>
      <c r="F299" s="164">
        <f t="shared" ref="F299:F300" si="77">I299</f>
        <v>1</v>
      </c>
      <c r="G299" s="178" t="s">
        <v>2296</v>
      </c>
      <c r="H299" s="179" t="s">
        <v>2297</v>
      </c>
      <c r="I299" s="164">
        <v>1</v>
      </c>
      <c r="J299" s="167">
        <v>1</v>
      </c>
      <c r="K299" s="164"/>
      <c r="L299" s="155">
        <f>COUNT(I299)</f>
        <v>1</v>
      </c>
      <c r="M299" s="164"/>
      <c r="N299" s="164"/>
      <c r="O299" s="164"/>
      <c r="P299" s="199"/>
      <c r="Q299" s="169" t="s">
        <v>1583</v>
      </c>
      <c r="R299" s="169" t="s">
        <v>1584</v>
      </c>
      <c r="S299" s="169" t="s">
        <v>1585</v>
      </c>
      <c r="T299" s="143"/>
      <c r="U299" s="143"/>
      <c r="V299" s="143"/>
      <c r="W299" s="163" t="s">
        <v>2298</v>
      </c>
      <c r="X299" s="164"/>
      <c r="Y299" s="164"/>
      <c r="Z299" s="164"/>
      <c r="AA299" s="163"/>
      <c r="AB299" s="163"/>
      <c r="AC299" s="164"/>
      <c r="AD299" s="164"/>
      <c r="AE299" s="163"/>
      <c r="AF299" s="164"/>
      <c r="AG299" s="164" t="s">
        <v>1609</v>
      </c>
      <c r="AH299" s="170"/>
    </row>
    <row r="300" spans="1:34" ht="15" customHeight="1" x14ac:dyDescent="0.3">
      <c r="A300" s="138">
        <v>2374</v>
      </c>
      <c r="B300" s="163"/>
      <c r="C300" s="164"/>
      <c r="D300" s="164"/>
      <c r="E300" s="164"/>
      <c r="F300" s="164">
        <f t="shared" si="77"/>
        <v>1</v>
      </c>
      <c r="G300" s="165" t="s">
        <v>2299</v>
      </c>
      <c r="H300" s="166" t="s">
        <v>2300</v>
      </c>
      <c r="I300" s="164">
        <v>1</v>
      </c>
      <c r="J300" s="167">
        <v>1</v>
      </c>
      <c r="K300" s="168">
        <f>COUNT(I300:I300)</f>
        <v>1</v>
      </c>
      <c r="L300" s="164"/>
      <c r="M300" s="164"/>
      <c r="N300" s="164"/>
      <c r="O300" s="164"/>
      <c r="P300" s="199"/>
      <c r="Q300" s="169" t="s">
        <v>1583</v>
      </c>
      <c r="R300" s="169" t="s">
        <v>1584</v>
      </c>
      <c r="S300" s="169" t="s">
        <v>1585</v>
      </c>
      <c r="T300" s="143"/>
      <c r="U300" s="143"/>
      <c r="V300" s="143"/>
      <c r="W300" s="163" t="s">
        <v>2301</v>
      </c>
      <c r="X300" s="164"/>
      <c r="Y300" s="164"/>
      <c r="Z300" s="164"/>
      <c r="AA300" s="163"/>
      <c r="AB300" s="163"/>
      <c r="AC300" s="164"/>
      <c r="AD300" s="164"/>
      <c r="AE300" s="163"/>
      <c r="AF300" s="164"/>
      <c r="AG300" s="164" t="s">
        <v>1609</v>
      </c>
      <c r="AH300" s="170"/>
    </row>
    <row r="301" spans="1:34" ht="15" customHeight="1" x14ac:dyDescent="0.3">
      <c r="A301" s="138">
        <v>2377</v>
      </c>
      <c r="B301" s="163"/>
      <c r="C301" s="164"/>
      <c r="D301" s="164"/>
      <c r="E301" s="161">
        <f>COUNTIF(F301:F302,"&gt;0")</f>
        <v>1</v>
      </c>
      <c r="F301" s="161"/>
      <c r="G301" s="162" t="s">
        <v>2302</v>
      </c>
      <c r="H301" s="162" t="s">
        <v>2303</v>
      </c>
      <c r="I301" s="164"/>
      <c r="J301" s="167"/>
      <c r="K301" s="168"/>
      <c r="L301" s="164"/>
      <c r="M301" s="164"/>
      <c r="N301" s="164"/>
      <c r="O301" s="164"/>
      <c r="P301" s="199"/>
      <c r="Q301" s="143"/>
      <c r="R301" s="143"/>
      <c r="S301" s="143"/>
      <c r="T301" s="143"/>
      <c r="U301" s="143"/>
      <c r="V301" s="143"/>
      <c r="W301" s="163"/>
      <c r="X301" s="164"/>
      <c r="Y301" s="164"/>
      <c r="Z301" s="164"/>
      <c r="AA301" s="163"/>
      <c r="AB301" s="163"/>
      <c r="AC301" s="164"/>
      <c r="AD301" s="164"/>
      <c r="AE301" s="163"/>
      <c r="AF301" s="164"/>
      <c r="AG301" s="164"/>
      <c r="AH301" s="170"/>
    </row>
    <row r="302" spans="1:34" ht="15" customHeight="1" x14ac:dyDescent="0.3">
      <c r="A302" s="138">
        <v>2378</v>
      </c>
      <c r="B302" s="163"/>
      <c r="C302" s="164"/>
      <c r="D302" s="164"/>
      <c r="E302" s="164"/>
      <c r="F302" s="164">
        <f t="shared" ref="F302" si="78">I302</f>
        <v>1</v>
      </c>
      <c r="G302" s="165" t="s">
        <v>2304</v>
      </c>
      <c r="H302" s="166" t="s">
        <v>2305</v>
      </c>
      <c r="I302" s="164">
        <v>1</v>
      </c>
      <c r="J302" s="167">
        <v>1</v>
      </c>
      <c r="K302" s="168">
        <f>COUNT(I302:I302)</f>
        <v>1</v>
      </c>
      <c r="L302" s="164"/>
      <c r="M302" s="164"/>
      <c r="N302" s="164"/>
      <c r="O302" s="164"/>
      <c r="P302" s="199"/>
      <c r="Q302" s="169" t="s">
        <v>1583</v>
      </c>
      <c r="R302" s="169" t="s">
        <v>1584</v>
      </c>
      <c r="S302" s="169" t="s">
        <v>1585</v>
      </c>
      <c r="T302" s="143"/>
      <c r="U302" s="143"/>
      <c r="V302" s="143"/>
      <c r="W302" s="163" t="s">
        <v>2306</v>
      </c>
      <c r="X302" s="164"/>
      <c r="Y302" s="164"/>
      <c r="Z302" s="164"/>
      <c r="AA302" s="163"/>
      <c r="AB302" s="163"/>
      <c r="AC302" s="164"/>
      <c r="AD302" s="164"/>
      <c r="AE302" s="163"/>
      <c r="AF302" s="164"/>
      <c r="AG302" s="164"/>
      <c r="AH302" s="170"/>
    </row>
    <row r="303" spans="1:34" ht="15" customHeight="1" x14ac:dyDescent="0.3">
      <c r="A303" s="138">
        <v>2379</v>
      </c>
      <c r="B303" s="150"/>
      <c r="C303" s="150"/>
      <c r="D303" s="157">
        <f>COUNTIF(E303:E311,"&gt;0")</f>
        <v>3</v>
      </c>
      <c r="E303" s="157"/>
      <c r="F303" s="157"/>
      <c r="G303" s="158" t="s">
        <v>2307</v>
      </c>
      <c r="H303" s="158" t="s">
        <v>2308</v>
      </c>
      <c r="I303" s="159"/>
      <c r="J303" s="160"/>
      <c r="K303" s="155"/>
      <c r="L303" s="159"/>
      <c r="M303" s="159"/>
      <c r="N303" s="159"/>
      <c r="O303" s="159"/>
      <c r="P303" s="199"/>
      <c r="Q303" s="143"/>
      <c r="R303" s="143"/>
      <c r="S303" s="143"/>
      <c r="T303" s="143"/>
      <c r="U303" s="143"/>
      <c r="V303" s="143"/>
      <c r="W303" s="144"/>
      <c r="X303" s="144"/>
      <c r="Y303" s="144"/>
      <c r="Z303" s="144"/>
      <c r="AA303" s="144"/>
      <c r="AB303" s="144"/>
      <c r="AC303" s="144"/>
      <c r="AD303" s="144"/>
      <c r="AE303" s="144"/>
      <c r="AF303" s="144"/>
      <c r="AG303" s="144"/>
      <c r="AH303" s="145"/>
    </row>
    <row r="304" spans="1:34" ht="14.25" customHeight="1" x14ac:dyDescent="0.3">
      <c r="A304" s="138">
        <v>2385</v>
      </c>
      <c r="B304" s="180"/>
      <c r="C304" s="181"/>
      <c r="D304" s="181"/>
      <c r="E304" s="161">
        <f>COUNTIF(F304:F305,"&gt;0")</f>
        <v>1</v>
      </c>
      <c r="F304" s="161"/>
      <c r="G304" s="162" t="s">
        <v>2309</v>
      </c>
      <c r="H304" s="162" t="s">
        <v>2310</v>
      </c>
      <c r="I304" s="181"/>
      <c r="J304" s="182"/>
      <c r="K304" s="168"/>
      <c r="L304" s="181"/>
      <c r="M304" s="181"/>
      <c r="N304" s="155"/>
      <c r="O304" s="155"/>
      <c r="P304" s="199"/>
      <c r="Q304" s="143"/>
      <c r="R304" s="143"/>
      <c r="S304" s="143"/>
      <c r="T304" s="143"/>
      <c r="U304" s="143"/>
      <c r="V304" s="143"/>
      <c r="W304" s="180"/>
      <c r="X304" s="181"/>
      <c r="Y304" s="181"/>
      <c r="Z304" s="181"/>
      <c r="AA304" s="180"/>
      <c r="AB304" s="180"/>
      <c r="AC304" s="181"/>
      <c r="AD304" s="181"/>
      <c r="AE304" s="180"/>
      <c r="AF304" s="181"/>
      <c r="AG304" s="181"/>
      <c r="AH304" s="183"/>
    </row>
    <row r="305" spans="1:34" ht="15" customHeight="1" x14ac:dyDescent="0.3">
      <c r="A305" s="138">
        <v>2386</v>
      </c>
      <c r="B305" s="163"/>
      <c r="C305" s="164"/>
      <c r="D305" s="164"/>
      <c r="E305" s="164"/>
      <c r="F305" s="164">
        <f t="shared" ref="F305" si="79">I305</f>
        <v>1</v>
      </c>
      <c r="G305" s="165" t="s">
        <v>2311</v>
      </c>
      <c r="H305" s="166" t="s">
        <v>2312</v>
      </c>
      <c r="I305" s="164">
        <v>1</v>
      </c>
      <c r="J305" s="167">
        <v>1</v>
      </c>
      <c r="K305" s="168">
        <f>COUNT(I305:I305)</f>
        <v>1</v>
      </c>
      <c r="L305" s="164"/>
      <c r="M305" s="164"/>
      <c r="N305" s="164"/>
      <c r="O305" s="164"/>
      <c r="P305" s="199"/>
      <c r="Q305" s="169" t="s">
        <v>1583</v>
      </c>
      <c r="R305" s="169" t="s">
        <v>1584</v>
      </c>
      <c r="S305" s="169" t="s">
        <v>1585</v>
      </c>
      <c r="T305" s="143"/>
      <c r="U305" s="143"/>
      <c r="V305" s="143"/>
      <c r="W305" s="163" t="s">
        <v>2313</v>
      </c>
      <c r="X305" s="164"/>
      <c r="Y305" s="164"/>
      <c r="Z305" s="164"/>
      <c r="AA305" s="163"/>
      <c r="AB305" s="163"/>
      <c r="AC305" s="164"/>
      <c r="AD305" s="164"/>
      <c r="AE305" s="163"/>
      <c r="AF305" s="164" t="s">
        <v>1637</v>
      </c>
      <c r="AG305" s="164"/>
      <c r="AH305" s="170"/>
    </row>
    <row r="306" spans="1:34" ht="15" customHeight="1" x14ac:dyDescent="0.3">
      <c r="A306" s="138">
        <v>2389</v>
      </c>
      <c r="B306" s="163"/>
      <c r="C306" s="164"/>
      <c r="D306" s="164"/>
      <c r="E306" s="161">
        <f>COUNTIF(F306:F307,"&gt;0")</f>
        <v>1</v>
      </c>
      <c r="F306" s="161"/>
      <c r="G306" s="162" t="s">
        <v>2314</v>
      </c>
      <c r="H306" s="162" t="s">
        <v>2310</v>
      </c>
      <c r="I306" s="164"/>
      <c r="J306" s="167"/>
      <c r="K306" s="168"/>
      <c r="L306" s="164"/>
      <c r="M306" s="164"/>
      <c r="N306" s="164"/>
      <c r="O306" s="164"/>
      <c r="P306" s="199"/>
      <c r="Q306" s="143"/>
      <c r="R306" s="143"/>
      <c r="S306" s="143"/>
      <c r="T306" s="143"/>
      <c r="U306" s="143"/>
      <c r="V306" s="143"/>
      <c r="W306" s="163"/>
      <c r="X306" s="164"/>
      <c r="Y306" s="164"/>
      <c r="Z306" s="164"/>
      <c r="AA306" s="163"/>
      <c r="AB306" s="163"/>
      <c r="AC306" s="164"/>
      <c r="AD306" s="164"/>
      <c r="AE306" s="163"/>
      <c r="AF306" s="164"/>
      <c r="AG306" s="164"/>
      <c r="AH306" s="170"/>
    </row>
    <row r="307" spans="1:34" ht="15" customHeight="1" x14ac:dyDescent="0.3">
      <c r="A307" s="138">
        <v>2392</v>
      </c>
      <c r="B307" s="163"/>
      <c r="C307" s="164"/>
      <c r="D307" s="164"/>
      <c r="E307" s="164"/>
      <c r="F307" s="164">
        <f t="shared" ref="F307" si="80">I307</f>
        <v>1</v>
      </c>
      <c r="G307" s="194" t="s">
        <v>2315</v>
      </c>
      <c r="H307" s="163" t="s">
        <v>2316</v>
      </c>
      <c r="I307" s="164">
        <v>1</v>
      </c>
      <c r="J307" s="167">
        <v>1</v>
      </c>
      <c r="K307" s="168">
        <f>COUNT(I307:I307)</f>
        <v>1</v>
      </c>
      <c r="L307" s="164"/>
      <c r="M307" s="164"/>
      <c r="N307" s="164"/>
      <c r="O307" s="164"/>
      <c r="P307" s="199"/>
      <c r="Q307" s="195" t="s">
        <v>1689</v>
      </c>
      <c r="R307" s="143"/>
      <c r="S307" s="143"/>
      <c r="T307" s="143"/>
      <c r="U307" s="169" t="s">
        <v>1690</v>
      </c>
      <c r="V307" s="169" t="s">
        <v>1690</v>
      </c>
      <c r="W307" s="163" t="s">
        <v>2317</v>
      </c>
      <c r="X307" s="164"/>
      <c r="Y307" s="164"/>
      <c r="Z307" s="164"/>
      <c r="AA307" s="163"/>
      <c r="AB307" s="163"/>
      <c r="AC307" s="164"/>
      <c r="AD307" s="164"/>
      <c r="AE307" s="163"/>
      <c r="AF307" s="164"/>
      <c r="AG307" s="164"/>
      <c r="AH307" s="170"/>
    </row>
    <row r="308" spans="1:34" ht="15" customHeight="1" x14ac:dyDescent="0.3">
      <c r="A308" s="138">
        <v>2400</v>
      </c>
      <c r="B308" s="163"/>
      <c r="C308" s="164"/>
      <c r="D308" s="164"/>
      <c r="E308" s="161">
        <f>COUNTIF(F308:F311,"&gt;0")</f>
        <v>3</v>
      </c>
      <c r="F308" s="161"/>
      <c r="G308" s="162" t="s">
        <v>2318</v>
      </c>
      <c r="H308" s="162" t="s">
        <v>2319</v>
      </c>
      <c r="I308" s="164"/>
      <c r="J308" s="167"/>
      <c r="K308" s="168"/>
      <c r="L308" s="164"/>
      <c r="M308" s="164"/>
      <c r="N308" s="164"/>
      <c r="O308" s="164"/>
      <c r="P308" s="199"/>
      <c r="Q308" s="143"/>
      <c r="R308" s="143"/>
      <c r="S308" s="143"/>
      <c r="T308" s="143"/>
      <c r="U308" s="143"/>
      <c r="V308" s="143"/>
      <c r="W308" s="163"/>
      <c r="X308" s="164"/>
      <c r="Y308" s="164"/>
      <c r="Z308" s="164"/>
      <c r="AA308" s="163"/>
      <c r="AB308" s="163"/>
      <c r="AC308" s="164"/>
      <c r="AD308" s="164"/>
      <c r="AE308" s="163"/>
      <c r="AF308" s="164"/>
      <c r="AG308" s="164"/>
      <c r="AH308" s="170"/>
    </row>
    <row r="309" spans="1:34" ht="15" customHeight="1" x14ac:dyDescent="0.3">
      <c r="A309" s="138">
        <v>2401</v>
      </c>
      <c r="B309" s="163"/>
      <c r="C309" s="164"/>
      <c r="D309" s="164"/>
      <c r="E309" s="164"/>
      <c r="F309" s="164">
        <f t="shared" ref="F309:F311" si="81">I309</f>
        <v>1</v>
      </c>
      <c r="G309" s="194" t="s">
        <v>2320</v>
      </c>
      <c r="H309" s="163" t="s">
        <v>2321</v>
      </c>
      <c r="I309" s="164">
        <v>1</v>
      </c>
      <c r="J309" s="167">
        <v>1</v>
      </c>
      <c r="K309" s="168">
        <f>COUNT(I309:I309)</f>
        <v>1</v>
      </c>
      <c r="L309" s="164"/>
      <c r="M309" s="164"/>
      <c r="N309" s="164"/>
      <c r="O309" s="164"/>
      <c r="P309" s="199"/>
      <c r="Q309" s="195" t="s">
        <v>1689</v>
      </c>
      <c r="R309" s="143"/>
      <c r="S309" s="143"/>
      <c r="T309" s="143"/>
      <c r="U309" s="169" t="s">
        <v>1690</v>
      </c>
      <c r="V309" s="169" t="s">
        <v>1690</v>
      </c>
      <c r="W309" s="163" t="s">
        <v>2322</v>
      </c>
      <c r="X309" s="164"/>
      <c r="Y309" s="164"/>
      <c r="Z309" s="164"/>
      <c r="AA309" s="163"/>
      <c r="AB309" s="163"/>
      <c r="AC309" s="164"/>
      <c r="AD309" s="164"/>
      <c r="AE309" s="163"/>
      <c r="AF309" s="164"/>
      <c r="AG309" s="164"/>
      <c r="AH309" s="170"/>
    </row>
    <row r="310" spans="1:34" ht="15" customHeight="1" x14ac:dyDescent="0.3">
      <c r="A310" s="138">
        <v>2403</v>
      </c>
      <c r="B310" s="163"/>
      <c r="C310" s="164"/>
      <c r="D310" s="164"/>
      <c r="E310" s="164"/>
      <c r="F310" s="164">
        <f t="shared" si="81"/>
        <v>1</v>
      </c>
      <c r="G310" s="165" t="s">
        <v>2323</v>
      </c>
      <c r="H310" s="166" t="s">
        <v>2324</v>
      </c>
      <c r="I310" s="164">
        <v>1</v>
      </c>
      <c r="J310" s="167">
        <v>1</v>
      </c>
      <c r="K310" s="168">
        <f>COUNT(I310:I310)</f>
        <v>1</v>
      </c>
      <c r="L310" s="164"/>
      <c r="M310" s="164"/>
      <c r="N310" s="164"/>
      <c r="O310" s="164"/>
      <c r="P310" s="199"/>
      <c r="Q310" s="169" t="s">
        <v>1583</v>
      </c>
      <c r="R310" s="169" t="s">
        <v>1584</v>
      </c>
      <c r="S310" s="169" t="s">
        <v>1585</v>
      </c>
      <c r="T310" s="143"/>
      <c r="U310" s="143"/>
      <c r="V310" s="143"/>
      <c r="W310" s="163" t="s">
        <v>2321</v>
      </c>
      <c r="X310" s="164"/>
      <c r="Y310" s="164"/>
      <c r="Z310" s="164"/>
      <c r="AA310" s="163"/>
      <c r="AB310" s="163"/>
      <c r="AC310" s="164"/>
      <c r="AD310" s="164"/>
      <c r="AE310" s="163"/>
      <c r="AF310" s="164"/>
      <c r="AG310" s="164"/>
      <c r="AH310" s="170"/>
    </row>
    <row r="311" spans="1:34" ht="15" customHeight="1" x14ac:dyDescent="0.3">
      <c r="A311" s="138"/>
      <c r="B311" s="163"/>
      <c r="C311" s="164"/>
      <c r="D311" s="164"/>
      <c r="E311" s="164"/>
      <c r="F311" s="164">
        <f t="shared" si="81"/>
        <v>1</v>
      </c>
      <c r="G311" s="209" t="s">
        <v>2325</v>
      </c>
      <c r="H311" s="203" t="s">
        <v>2326</v>
      </c>
      <c r="I311" s="164">
        <v>1</v>
      </c>
      <c r="J311" s="167">
        <v>1</v>
      </c>
      <c r="K311" s="168"/>
      <c r="L311" s="164"/>
      <c r="M311" s="164"/>
      <c r="N311" s="155">
        <f>COUNT(I311)</f>
        <v>1</v>
      </c>
      <c r="O311" s="164"/>
      <c r="P311" s="199"/>
      <c r="Q311" s="169"/>
      <c r="R311" s="169"/>
      <c r="S311" s="169"/>
      <c r="T311" s="143"/>
      <c r="U311" s="143"/>
      <c r="V311" s="143"/>
      <c r="W311" s="163"/>
      <c r="X311" s="164"/>
      <c r="Y311" s="164"/>
      <c r="Z311" s="164"/>
      <c r="AA311" s="163"/>
      <c r="AB311" s="163"/>
      <c r="AC311" s="164"/>
      <c r="AD311" s="164"/>
      <c r="AE311" s="163"/>
      <c r="AF311" s="164"/>
      <c r="AG311" s="164"/>
      <c r="AH311" s="170"/>
    </row>
    <row r="312" spans="1:34" ht="15" customHeight="1" x14ac:dyDescent="0.3">
      <c r="A312" s="138">
        <v>2406</v>
      </c>
      <c r="B312" s="150"/>
      <c r="C312" s="150"/>
      <c r="D312" s="157">
        <f>COUNTIF(E312:E314,"&gt;0")</f>
        <v>1</v>
      </c>
      <c r="E312" s="157"/>
      <c r="F312" s="157"/>
      <c r="G312" s="158" t="s">
        <v>2327</v>
      </c>
      <c r="H312" s="158" t="s">
        <v>2328</v>
      </c>
      <c r="I312" s="159"/>
      <c r="J312" s="160"/>
      <c r="K312" s="155"/>
      <c r="L312" s="159"/>
      <c r="M312" s="159"/>
      <c r="N312" s="159"/>
      <c r="O312" s="159"/>
      <c r="P312" s="199"/>
      <c r="Q312" s="143"/>
      <c r="R312" s="143"/>
      <c r="S312" s="143"/>
      <c r="T312" s="143"/>
      <c r="U312" s="143"/>
      <c r="V312" s="143"/>
      <c r="W312" s="144"/>
      <c r="X312" s="144"/>
      <c r="Y312" s="144"/>
      <c r="Z312" s="144"/>
      <c r="AA312" s="144"/>
      <c r="AB312" s="144"/>
      <c r="AC312" s="144"/>
      <c r="AD312" s="144"/>
      <c r="AE312" s="144"/>
      <c r="AF312" s="144"/>
      <c r="AG312" s="144"/>
      <c r="AH312" s="145"/>
    </row>
    <row r="313" spans="1:34" ht="15" customHeight="1" x14ac:dyDescent="0.3">
      <c r="A313" s="138">
        <v>2409</v>
      </c>
      <c r="B313" s="150"/>
      <c r="C313" s="150"/>
      <c r="D313" s="150"/>
      <c r="E313" s="161">
        <f>COUNTIF(F313:F314,"&gt;0")</f>
        <v>1</v>
      </c>
      <c r="F313" s="161"/>
      <c r="G313" s="162" t="s">
        <v>2329</v>
      </c>
      <c r="H313" s="162" t="s">
        <v>2330</v>
      </c>
      <c r="I313" s="159"/>
      <c r="J313" s="160"/>
      <c r="K313" s="155"/>
      <c r="L313" s="159"/>
      <c r="M313" s="159"/>
      <c r="N313" s="159"/>
      <c r="O313" s="159"/>
      <c r="P313" s="199"/>
      <c r="Q313" s="143"/>
      <c r="R313" s="143"/>
      <c r="S313" s="143"/>
      <c r="T313" s="143"/>
      <c r="U313" s="143"/>
      <c r="V313" s="143"/>
      <c r="W313" s="144"/>
      <c r="X313" s="144"/>
      <c r="Y313" s="144"/>
      <c r="Z313" s="144"/>
      <c r="AA313" s="144"/>
      <c r="AB313" s="144"/>
      <c r="AC313" s="144"/>
      <c r="AD313" s="144"/>
      <c r="AE313" s="144"/>
      <c r="AF313" s="144"/>
      <c r="AG313" s="144"/>
      <c r="AH313" s="145"/>
    </row>
    <row r="314" spans="1:34" ht="15" customHeight="1" x14ac:dyDescent="0.3">
      <c r="A314" s="138">
        <v>2411</v>
      </c>
      <c r="B314" s="163"/>
      <c r="C314" s="164"/>
      <c r="D314" s="164"/>
      <c r="E314" s="164"/>
      <c r="F314" s="164">
        <f>I314</f>
        <v>1</v>
      </c>
      <c r="G314" s="165" t="s">
        <v>2331</v>
      </c>
      <c r="H314" s="166" t="s">
        <v>2332</v>
      </c>
      <c r="I314" s="164">
        <v>1</v>
      </c>
      <c r="J314" s="167">
        <v>1</v>
      </c>
      <c r="K314" s="168">
        <f>COUNT(I314:I314)</f>
        <v>1</v>
      </c>
      <c r="L314" s="164"/>
      <c r="M314" s="164"/>
      <c r="N314" s="164"/>
      <c r="O314" s="164"/>
      <c r="P314" s="199"/>
      <c r="Q314" s="169" t="s">
        <v>1583</v>
      </c>
      <c r="R314" s="169" t="s">
        <v>1584</v>
      </c>
      <c r="S314" s="169" t="s">
        <v>1585</v>
      </c>
      <c r="T314" s="143"/>
      <c r="U314" s="143"/>
      <c r="V314" s="143"/>
      <c r="W314" s="163" t="s">
        <v>2333</v>
      </c>
      <c r="X314" s="164"/>
      <c r="Y314" s="164"/>
      <c r="Z314" s="164"/>
      <c r="AA314" s="163"/>
      <c r="AB314" s="163"/>
      <c r="AC314" s="164"/>
      <c r="AD314" s="164"/>
      <c r="AE314" s="163"/>
      <c r="AF314" s="164"/>
      <c r="AG314" s="164"/>
      <c r="AH314" s="170"/>
    </row>
    <row r="315" spans="1:34" ht="15" customHeight="1" x14ac:dyDescent="0.3">
      <c r="A315" s="138">
        <v>2412</v>
      </c>
      <c r="B315" s="150"/>
      <c r="C315" s="150"/>
      <c r="D315" s="157">
        <f>COUNTIF(E315:E319,"&gt;0")</f>
        <v>1</v>
      </c>
      <c r="E315" s="157"/>
      <c r="F315" s="157"/>
      <c r="G315" s="158" t="s">
        <v>2334</v>
      </c>
      <c r="H315" s="158" t="s">
        <v>2335</v>
      </c>
      <c r="I315" s="159"/>
      <c r="J315" s="160"/>
      <c r="K315" s="155"/>
      <c r="L315" s="159"/>
      <c r="M315" s="159"/>
      <c r="N315" s="159"/>
      <c r="O315" s="159"/>
      <c r="P315" s="199"/>
      <c r="Q315" s="143"/>
      <c r="R315" s="143"/>
      <c r="S315" s="143"/>
      <c r="T315" s="143"/>
      <c r="U315" s="143"/>
      <c r="V315" s="143"/>
      <c r="W315" s="144"/>
      <c r="X315" s="144"/>
      <c r="Y315" s="144"/>
      <c r="Z315" s="144"/>
      <c r="AA315" s="144"/>
      <c r="AB315" s="144"/>
      <c r="AC315" s="144"/>
      <c r="AD315" s="144"/>
      <c r="AE315" s="144"/>
      <c r="AF315" s="144"/>
      <c r="AG315" s="144"/>
      <c r="AH315" s="145"/>
    </row>
    <row r="316" spans="1:34" ht="15" customHeight="1" x14ac:dyDescent="0.3">
      <c r="A316" s="138">
        <v>2413</v>
      </c>
      <c r="B316" s="163"/>
      <c r="C316" s="164"/>
      <c r="D316" s="150"/>
      <c r="E316" s="161">
        <f>COUNTIF(F316:F319,"&gt;0")</f>
        <v>3</v>
      </c>
      <c r="F316" s="161"/>
      <c r="G316" s="162" t="s">
        <v>2336</v>
      </c>
      <c r="H316" s="162" t="s">
        <v>2337</v>
      </c>
      <c r="I316" s="164"/>
      <c r="J316" s="167"/>
      <c r="K316" s="164"/>
      <c r="L316" s="164"/>
      <c r="M316" s="164"/>
      <c r="N316" s="164"/>
      <c r="O316" s="164"/>
      <c r="P316" s="199"/>
      <c r="Q316" s="143"/>
      <c r="R316" s="143"/>
      <c r="S316" s="143"/>
      <c r="T316" s="143"/>
      <c r="U316" s="143"/>
      <c r="V316" s="143"/>
      <c r="W316" s="163"/>
      <c r="X316" s="164"/>
      <c r="Y316" s="164"/>
      <c r="Z316" s="164"/>
      <c r="AA316" s="163"/>
      <c r="AB316" s="163"/>
      <c r="AC316" s="164"/>
      <c r="AD316" s="164"/>
      <c r="AE316" s="163"/>
      <c r="AF316" s="164"/>
      <c r="AG316" s="164"/>
      <c r="AH316" s="170"/>
    </row>
    <row r="317" spans="1:34" ht="15" customHeight="1" x14ac:dyDescent="0.3">
      <c r="A317" s="138">
        <v>2419</v>
      </c>
      <c r="B317" s="163"/>
      <c r="C317" s="164"/>
      <c r="D317" s="164"/>
      <c r="E317" s="164"/>
      <c r="F317" s="164">
        <f t="shared" ref="F317:F319" si="82">I317</f>
        <v>1</v>
      </c>
      <c r="G317" s="165" t="s">
        <v>2338</v>
      </c>
      <c r="H317" s="166" t="s">
        <v>2339</v>
      </c>
      <c r="I317" s="164">
        <v>1</v>
      </c>
      <c r="J317" s="167">
        <v>1</v>
      </c>
      <c r="K317" s="168">
        <f t="shared" ref="K317:K319" si="83">COUNT(I317:I317)</f>
        <v>1</v>
      </c>
      <c r="L317" s="164"/>
      <c r="M317" s="164"/>
      <c r="N317" s="164"/>
      <c r="O317" s="164"/>
      <c r="P317" s="199"/>
      <c r="Q317" s="169" t="s">
        <v>2038</v>
      </c>
      <c r="R317" s="169" t="s">
        <v>1584</v>
      </c>
      <c r="S317" s="169" t="s">
        <v>1585</v>
      </c>
      <c r="T317" s="143"/>
      <c r="U317" s="143"/>
      <c r="V317" s="143"/>
      <c r="W317" s="163" t="s">
        <v>2340</v>
      </c>
      <c r="X317" s="164"/>
      <c r="Y317" s="164"/>
      <c r="Z317" s="164"/>
      <c r="AA317" s="163"/>
      <c r="AB317" s="163"/>
      <c r="AC317" s="164"/>
      <c r="AD317" s="164"/>
      <c r="AE317" s="163"/>
      <c r="AF317" s="164"/>
      <c r="AG317" s="164"/>
      <c r="AH317" s="170"/>
    </row>
    <row r="318" spans="1:34" ht="15" customHeight="1" x14ac:dyDescent="0.3">
      <c r="A318" s="138">
        <v>2422</v>
      </c>
      <c r="B318" s="163"/>
      <c r="C318" s="164"/>
      <c r="D318" s="164"/>
      <c r="E318" s="164"/>
      <c r="F318" s="164">
        <f t="shared" si="82"/>
        <v>1</v>
      </c>
      <c r="G318" s="165" t="s">
        <v>2341</v>
      </c>
      <c r="H318" s="166" t="s">
        <v>2342</v>
      </c>
      <c r="I318" s="164">
        <v>1</v>
      </c>
      <c r="J318" s="167">
        <v>1</v>
      </c>
      <c r="K318" s="168">
        <f t="shared" si="83"/>
        <v>1</v>
      </c>
      <c r="L318" s="164"/>
      <c r="M318" s="164"/>
      <c r="N318" s="164"/>
      <c r="O318" s="164"/>
      <c r="P318" s="199"/>
      <c r="Q318" s="169" t="s">
        <v>1583</v>
      </c>
      <c r="R318" s="169" t="s">
        <v>1584</v>
      </c>
      <c r="S318" s="169" t="s">
        <v>1585</v>
      </c>
      <c r="T318" s="143"/>
      <c r="U318" s="143"/>
      <c r="V318" s="143"/>
      <c r="W318" s="163" t="s">
        <v>2343</v>
      </c>
      <c r="X318" s="164"/>
      <c r="Y318" s="164"/>
      <c r="Z318" s="164"/>
      <c r="AA318" s="163"/>
      <c r="AB318" s="163"/>
      <c r="AC318" s="164"/>
      <c r="AD318" s="164"/>
      <c r="AE318" s="163"/>
      <c r="AF318" s="164"/>
      <c r="AG318" s="164"/>
      <c r="AH318" s="170"/>
    </row>
    <row r="319" spans="1:34" ht="15" customHeight="1" x14ac:dyDescent="0.3">
      <c r="A319" s="138">
        <v>2426</v>
      </c>
      <c r="B319" s="163"/>
      <c r="C319" s="164"/>
      <c r="D319" s="164"/>
      <c r="E319" s="164"/>
      <c r="F319" s="164">
        <f t="shared" si="82"/>
        <v>1</v>
      </c>
      <c r="G319" s="165" t="s">
        <v>2344</v>
      </c>
      <c r="H319" s="166" t="s">
        <v>2345</v>
      </c>
      <c r="I319" s="164">
        <v>1</v>
      </c>
      <c r="J319" s="167">
        <v>1</v>
      </c>
      <c r="K319" s="168">
        <f t="shared" si="83"/>
        <v>1</v>
      </c>
      <c r="L319" s="164"/>
      <c r="M319" s="164"/>
      <c r="N319" s="164"/>
      <c r="O319" s="164"/>
      <c r="P319" s="199"/>
      <c r="Q319" s="169" t="s">
        <v>1583</v>
      </c>
      <c r="R319" s="169" t="s">
        <v>1584</v>
      </c>
      <c r="S319" s="169" t="s">
        <v>1585</v>
      </c>
      <c r="T319" s="143"/>
      <c r="U319" s="143"/>
      <c r="V319" s="143"/>
      <c r="W319" s="163" t="s">
        <v>2346</v>
      </c>
      <c r="X319" s="164"/>
      <c r="Y319" s="164"/>
      <c r="Z319" s="164"/>
      <c r="AA319" s="163"/>
      <c r="AB319" s="163"/>
      <c r="AC319" s="164"/>
      <c r="AD319" s="164"/>
      <c r="AE319" s="163"/>
      <c r="AF319" s="164"/>
      <c r="AG319" s="164"/>
      <c r="AH319" s="170"/>
    </row>
    <row r="320" spans="1:34" ht="15" customHeight="1" x14ac:dyDescent="0.3">
      <c r="A320" s="138">
        <v>2462</v>
      </c>
      <c r="B320" s="150"/>
      <c r="C320" s="151">
        <f>COUNTIF(D320:D323,"&gt;0")</f>
        <v>1</v>
      </c>
      <c r="D320" s="151"/>
      <c r="E320" s="151"/>
      <c r="F320" s="151"/>
      <c r="G320" s="152" t="s">
        <v>2347</v>
      </c>
      <c r="H320" s="152" t="s">
        <v>2348</v>
      </c>
      <c r="I320" s="153"/>
      <c r="J320" s="154"/>
      <c r="K320" s="155"/>
      <c r="L320" s="153"/>
      <c r="M320" s="153"/>
      <c r="N320" s="153"/>
      <c r="O320" s="153"/>
      <c r="P320" s="199"/>
      <c r="Q320" s="143"/>
      <c r="R320" s="143"/>
      <c r="S320" s="143"/>
      <c r="T320" s="143"/>
      <c r="U320" s="143"/>
      <c r="V320" s="143"/>
      <c r="W320" s="144"/>
      <c r="X320" s="144"/>
      <c r="Y320" s="144"/>
      <c r="Z320" s="144"/>
      <c r="AA320" s="144"/>
      <c r="AB320" s="144"/>
      <c r="AC320" s="144"/>
      <c r="AD320" s="144"/>
      <c r="AE320" s="144"/>
      <c r="AF320" s="144"/>
      <c r="AG320" s="144"/>
      <c r="AH320" s="145"/>
    </row>
    <row r="321" spans="1:34" ht="15" customHeight="1" x14ac:dyDescent="0.3">
      <c r="A321" s="138">
        <v>2463</v>
      </c>
      <c r="B321" s="150"/>
      <c r="C321" s="150"/>
      <c r="D321" s="157">
        <f>COUNTIF(E321:E323,"&gt;0")</f>
        <v>1</v>
      </c>
      <c r="E321" s="157"/>
      <c r="F321" s="157"/>
      <c r="G321" s="158" t="s">
        <v>2349</v>
      </c>
      <c r="H321" s="158" t="s">
        <v>2350</v>
      </c>
      <c r="I321" s="159"/>
      <c r="J321" s="160"/>
      <c r="K321" s="155"/>
      <c r="L321" s="159"/>
      <c r="M321" s="159"/>
      <c r="N321" s="159"/>
      <c r="O321" s="159"/>
      <c r="P321" s="199"/>
      <c r="Q321" s="143"/>
      <c r="R321" s="143"/>
      <c r="S321" s="143"/>
      <c r="T321" s="143"/>
      <c r="U321" s="143"/>
      <c r="V321" s="143"/>
      <c r="W321" s="144"/>
      <c r="X321" s="144"/>
      <c r="Y321" s="144"/>
      <c r="Z321" s="144"/>
      <c r="AA321" s="144"/>
      <c r="AB321" s="144"/>
      <c r="AC321" s="144"/>
      <c r="AD321" s="144"/>
      <c r="AE321" s="144"/>
      <c r="AF321" s="144"/>
      <c r="AG321" s="144"/>
      <c r="AH321" s="145"/>
    </row>
    <row r="322" spans="1:34" ht="15" customHeight="1" x14ac:dyDescent="0.3">
      <c r="A322" s="138">
        <v>2464</v>
      </c>
      <c r="B322" s="150"/>
      <c r="C322" s="150"/>
      <c r="D322" s="150"/>
      <c r="E322" s="161">
        <f>COUNTIF(F322:F323,"&gt;0")</f>
        <v>1</v>
      </c>
      <c r="F322" s="161"/>
      <c r="G322" s="162" t="s">
        <v>2351</v>
      </c>
      <c r="H322" s="162" t="s">
        <v>2352</v>
      </c>
      <c r="I322" s="153"/>
      <c r="J322" s="154"/>
      <c r="K322" s="155"/>
      <c r="L322" s="153"/>
      <c r="M322" s="153"/>
      <c r="N322" s="153"/>
      <c r="O322" s="153"/>
      <c r="P322" s="199"/>
      <c r="Q322" s="143"/>
      <c r="R322" s="143"/>
      <c r="S322" s="143"/>
      <c r="T322" s="143"/>
      <c r="U322" s="143"/>
      <c r="V322" s="143"/>
      <c r="W322" s="144"/>
      <c r="X322" s="144"/>
      <c r="Y322" s="144"/>
      <c r="Z322" s="144"/>
      <c r="AA322" s="144"/>
      <c r="AB322" s="144"/>
      <c r="AC322" s="144"/>
      <c r="AD322" s="144"/>
      <c r="AE322" s="144"/>
      <c r="AF322" s="144"/>
      <c r="AG322" s="144"/>
      <c r="AH322" s="145"/>
    </row>
    <row r="323" spans="1:34" ht="15" customHeight="1" x14ac:dyDescent="0.3">
      <c r="A323" s="138">
        <v>2465</v>
      </c>
      <c r="B323" s="163"/>
      <c r="C323" s="164"/>
      <c r="D323" s="164"/>
      <c r="E323" s="164"/>
      <c r="F323" s="164">
        <f>I323</f>
        <v>1</v>
      </c>
      <c r="G323" s="165" t="s">
        <v>2353</v>
      </c>
      <c r="H323" s="166" t="s">
        <v>2354</v>
      </c>
      <c r="I323" s="164">
        <v>1</v>
      </c>
      <c r="J323" s="167">
        <v>1</v>
      </c>
      <c r="K323" s="168">
        <f>COUNT(I323:I323)</f>
        <v>1</v>
      </c>
      <c r="L323" s="164"/>
      <c r="M323" s="164"/>
      <c r="N323" s="164"/>
      <c r="O323" s="164"/>
      <c r="P323" s="199"/>
      <c r="Q323" s="169" t="s">
        <v>1583</v>
      </c>
      <c r="R323" s="169" t="s">
        <v>1584</v>
      </c>
      <c r="S323" s="169" t="s">
        <v>2355</v>
      </c>
      <c r="T323" s="143"/>
      <c r="U323" s="143"/>
      <c r="V323" s="143"/>
      <c r="W323" s="163" t="s">
        <v>2356</v>
      </c>
      <c r="X323" s="164"/>
      <c r="Y323" s="164"/>
      <c r="Z323" s="164"/>
      <c r="AA323" s="163"/>
      <c r="AB323" s="163"/>
      <c r="AC323" s="164"/>
      <c r="AD323" s="164"/>
      <c r="AE323" s="163"/>
      <c r="AF323" s="164"/>
      <c r="AG323" s="164"/>
      <c r="AH323" s="170"/>
    </row>
    <row r="324" spans="1:34" ht="15" customHeight="1" x14ac:dyDescent="0.3">
      <c r="A324" s="138">
        <v>2477</v>
      </c>
      <c r="B324" s="150"/>
      <c r="C324" s="151">
        <f>COUNTIF(D324:D327,"&gt;0")</f>
        <v>1</v>
      </c>
      <c r="D324" s="151"/>
      <c r="E324" s="151"/>
      <c r="F324" s="151"/>
      <c r="G324" s="152" t="s">
        <v>2357</v>
      </c>
      <c r="H324" s="152" t="s">
        <v>2358</v>
      </c>
      <c r="I324" s="153"/>
      <c r="J324" s="154"/>
      <c r="K324" s="155"/>
      <c r="L324" s="153"/>
      <c r="M324" s="153"/>
      <c r="N324" s="153"/>
      <c r="O324" s="153"/>
      <c r="P324" s="199"/>
      <c r="Q324" s="143"/>
      <c r="R324" s="143"/>
      <c r="S324" s="143"/>
      <c r="T324" s="143"/>
      <c r="U324" s="143"/>
      <c r="V324" s="143"/>
      <c r="W324" s="144"/>
      <c r="X324" s="144"/>
      <c r="Y324" s="144"/>
      <c r="Z324" s="144"/>
      <c r="AA324" s="144"/>
      <c r="AB324" s="144"/>
      <c r="AC324" s="144"/>
      <c r="AD324" s="144"/>
      <c r="AE324" s="144"/>
      <c r="AF324" s="144"/>
      <c r="AG324" s="144"/>
      <c r="AH324" s="145"/>
    </row>
    <row r="325" spans="1:34" ht="15" customHeight="1" x14ac:dyDescent="0.3">
      <c r="A325" s="138">
        <v>2478</v>
      </c>
      <c r="B325" s="150"/>
      <c r="C325" s="150"/>
      <c r="D325" s="157">
        <f>COUNTIF(E325:E327,"&gt;0")</f>
        <v>1</v>
      </c>
      <c r="E325" s="157"/>
      <c r="F325" s="157"/>
      <c r="G325" s="158" t="s">
        <v>2359</v>
      </c>
      <c r="H325" s="158" t="s">
        <v>2360</v>
      </c>
      <c r="I325" s="159"/>
      <c r="J325" s="160"/>
      <c r="K325" s="155"/>
      <c r="L325" s="159"/>
      <c r="M325" s="159"/>
      <c r="N325" s="159"/>
      <c r="O325" s="159"/>
      <c r="P325" s="199"/>
      <c r="Q325" s="143"/>
      <c r="R325" s="143"/>
      <c r="S325" s="143"/>
      <c r="T325" s="143"/>
      <c r="U325" s="143"/>
      <c r="V325" s="143"/>
      <c r="W325" s="144"/>
      <c r="X325" s="144"/>
      <c r="Y325" s="144"/>
      <c r="Z325" s="144"/>
      <c r="AA325" s="144"/>
      <c r="AB325" s="144"/>
      <c r="AC325" s="144"/>
      <c r="AD325" s="144"/>
      <c r="AE325" s="144"/>
      <c r="AF325" s="144"/>
      <c r="AG325" s="144"/>
      <c r="AH325" s="145"/>
    </row>
    <row r="326" spans="1:34" ht="15" customHeight="1" x14ac:dyDescent="0.3">
      <c r="A326" s="138">
        <v>2479</v>
      </c>
      <c r="B326" s="163"/>
      <c r="C326" s="150"/>
      <c r="D326" s="150"/>
      <c r="E326" s="161">
        <f>COUNTIF(F326:F327,"&gt;0")</f>
        <v>1</v>
      </c>
      <c r="F326" s="161"/>
      <c r="G326" s="162" t="s">
        <v>2361</v>
      </c>
      <c r="H326" s="162" t="s">
        <v>2362</v>
      </c>
      <c r="I326" s="164"/>
      <c r="J326" s="167"/>
      <c r="K326" s="164"/>
      <c r="L326" s="164"/>
      <c r="M326" s="164"/>
      <c r="N326" s="164"/>
      <c r="O326" s="164"/>
      <c r="P326" s="199"/>
      <c r="Q326" s="143"/>
      <c r="R326" s="143"/>
      <c r="S326" s="143"/>
      <c r="T326" s="143"/>
      <c r="U326" s="143"/>
      <c r="V326" s="143"/>
      <c r="W326" s="163"/>
      <c r="X326" s="164"/>
      <c r="Y326" s="164"/>
      <c r="Z326" s="164"/>
      <c r="AA326" s="163"/>
      <c r="AB326" s="163"/>
      <c r="AC326" s="164"/>
      <c r="AD326" s="164"/>
      <c r="AE326" s="163"/>
      <c r="AF326" s="164"/>
      <c r="AG326" s="164"/>
      <c r="AH326" s="170"/>
    </row>
    <row r="327" spans="1:34" ht="15" customHeight="1" x14ac:dyDescent="0.3">
      <c r="A327" s="138">
        <v>2480</v>
      </c>
      <c r="B327" s="163"/>
      <c r="C327" s="164"/>
      <c r="D327" s="164"/>
      <c r="E327" s="164"/>
      <c r="F327" s="164">
        <f t="shared" ref="F327" si="84">I327</f>
        <v>1</v>
      </c>
      <c r="G327" s="165" t="s">
        <v>2363</v>
      </c>
      <c r="H327" s="166" t="s">
        <v>2364</v>
      </c>
      <c r="I327" s="164">
        <v>1</v>
      </c>
      <c r="J327" s="167">
        <v>1</v>
      </c>
      <c r="K327" s="168">
        <f>COUNT(I327:I327)</f>
        <v>1</v>
      </c>
      <c r="L327" s="164"/>
      <c r="M327" s="164"/>
      <c r="N327" s="164"/>
      <c r="O327" s="164"/>
      <c r="P327" s="199"/>
      <c r="Q327" s="169" t="s">
        <v>1583</v>
      </c>
      <c r="R327" s="169" t="s">
        <v>1584</v>
      </c>
      <c r="S327" s="169" t="s">
        <v>1585</v>
      </c>
      <c r="T327" s="143"/>
      <c r="U327" s="143"/>
      <c r="V327" s="143"/>
      <c r="W327" s="163" t="s">
        <v>2365</v>
      </c>
      <c r="X327" s="164"/>
      <c r="Y327" s="164"/>
      <c r="Z327" s="164"/>
      <c r="AA327" s="163" t="s">
        <v>2054</v>
      </c>
      <c r="AB327" s="163"/>
      <c r="AC327" s="164"/>
      <c r="AD327" s="164"/>
      <c r="AE327" s="163"/>
      <c r="AF327" s="164" t="s">
        <v>1637</v>
      </c>
      <c r="AG327" s="164" t="s">
        <v>1609</v>
      </c>
      <c r="AH327" s="170"/>
    </row>
    <row r="328" spans="1:34" ht="15" customHeight="1" x14ac:dyDescent="0.3">
      <c r="A328" s="138">
        <v>2492</v>
      </c>
      <c r="B328" s="150"/>
      <c r="C328" s="151">
        <f>COUNTIF(D328:D349,"&gt;0")</f>
        <v>1</v>
      </c>
      <c r="D328" s="151"/>
      <c r="E328" s="151"/>
      <c r="F328" s="151"/>
      <c r="G328" s="152" t="s">
        <v>2366</v>
      </c>
      <c r="H328" s="152" t="s">
        <v>2367</v>
      </c>
      <c r="I328" s="159"/>
      <c r="J328" s="160"/>
      <c r="K328" s="155"/>
      <c r="L328" s="159"/>
      <c r="M328" s="159"/>
      <c r="N328" s="159"/>
      <c r="O328" s="159"/>
      <c r="P328" s="199"/>
      <c r="Q328" s="143"/>
      <c r="R328" s="143"/>
      <c r="S328" s="143"/>
      <c r="T328" s="143"/>
      <c r="U328" s="143"/>
      <c r="V328" s="143"/>
      <c r="W328" s="144"/>
      <c r="X328" s="144"/>
      <c r="Y328" s="144"/>
      <c r="Z328" s="144"/>
      <c r="AA328" s="144"/>
      <c r="AB328" s="144"/>
      <c r="AC328" s="144"/>
      <c r="AD328" s="144"/>
      <c r="AE328" s="144"/>
      <c r="AF328" s="144"/>
      <c r="AG328" s="144"/>
      <c r="AH328" s="145"/>
    </row>
    <row r="329" spans="1:34" ht="15" customHeight="1" x14ac:dyDescent="0.3">
      <c r="A329" s="138">
        <v>2493</v>
      </c>
      <c r="B329" s="150"/>
      <c r="C329" s="150"/>
      <c r="D329" s="157">
        <f>COUNTIF(E329:E349,"&gt;0")</f>
        <v>4</v>
      </c>
      <c r="E329" s="157"/>
      <c r="F329" s="157"/>
      <c r="G329" s="158" t="s">
        <v>2368</v>
      </c>
      <c r="H329" s="158" t="s">
        <v>2369</v>
      </c>
      <c r="I329" s="159"/>
      <c r="J329" s="160"/>
      <c r="K329" s="155"/>
      <c r="L329" s="159"/>
      <c r="M329" s="159"/>
      <c r="N329" s="159"/>
      <c r="O329" s="159"/>
      <c r="P329" s="199"/>
      <c r="Q329" s="143"/>
      <c r="R329" s="143"/>
      <c r="S329" s="143"/>
      <c r="T329" s="143"/>
      <c r="U329" s="143"/>
      <c r="V329" s="143"/>
      <c r="W329" s="144"/>
      <c r="X329" s="144"/>
      <c r="Y329" s="144"/>
      <c r="Z329" s="144"/>
      <c r="AA329" s="144"/>
      <c r="AB329" s="144"/>
      <c r="AC329" s="144"/>
      <c r="AD329" s="144"/>
      <c r="AE329" s="144"/>
      <c r="AF329" s="144"/>
      <c r="AG329" s="144"/>
      <c r="AH329" s="145"/>
    </row>
    <row r="330" spans="1:34" ht="15" customHeight="1" x14ac:dyDescent="0.3">
      <c r="A330" s="138">
        <v>2529</v>
      </c>
      <c r="B330" s="163"/>
      <c r="C330" s="164"/>
      <c r="D330" s="164"/>
      <c r="E330" s="161">
        <f>COUNTIF(F330:F340,"&gt;0")</f>
        <v>10</v>
      </c>
      <c r="F330" s="161"/>
      <c r="G330" s="162" t="s">
        <v>2370</v>
      </c>
      <c r="H330" s="162" t="s">
        <v>2371</v>
      </c>
      <c r="I330" s="164"/>
      <c r="J330" s="167"/>
      <c r="K330" s="168"/>
      <c r="L330" s="164"/>
      <c r="M330" s="164"/>
      <c r="N330" s="164"/>
      <c r="O330" s="164"/>
      <c r="P330" s="199"/>
      <c r="Q330" s="143"/>
      <c r="R330" s="143"/>
      <c r="S330" s="143"/>
      <c r="T330" s="143"/>
      <c r="U330" s="143"/>
      <c r="V330" s="143"/>
      <c r="W330" s="163"/>
      <c r="X330" s="164"/>
      <c r="Y330" s="164"/>
      <c r="Z330" s="164"/>
      <c r="AA330" s="163"/>
      <c r="AB330" s="163"/>
      <c r="AC330" s="164"/>
      <c r="AD330" s="164"/>
      <c r="AE330" s="163"/>
      <c r="AF330" s="164"/>
      <c r="AG330" s="164"/>
      <c r="AH330" s="170"/>
    </row>
    <row r="331" spans="1:34" ht="15" customHeight="1" x14ac:dyDescent="0.3">
      <c r="A331" s="138">
        <v>2539</v>
      </c>
      <c r="B331" s="163"/>
      <c r="C331" s="164"/>
      <c r="D331" s="164"/>
      <c r="E331" s="164"/>
      <c r="F331" s="164">
        <f t="shared" ref="F331:F340" si="85">I331</f>
        <v>1</v>
      </c>
      <c r="G331" s="165" t="s">
        <v>2372</v>
      </c>
      <c r="H331" s="166" t="s">
        <v>2373</v>
      </c>
      <c r="I331" s="164">
        <v>1</v>
      </c>
      <c r="J331" s="167">
        <v>1</v>
      </c>
      <c r="K331" s="168">
        <f t="shared" ref="K331" si="86">COUNT(I331:I331)</f>
        <v>1</v>
      </c>
      <c r="L331" s="164"/>
      <c r="M331" s="164"/>
      <c r="N331" s="164"/>
      <c r="O331" s="164"/>
      <c r="P331" s="199"/>
      <c r="Q331" s="169" t="s">
        <v>1583</v>
      </c>
      <c r="R331" s="169" t="s">
        <v>1584</v>
      </c>
      <c r="S331" s="169" t="s">
        <v>1585</v>
      </c>
      <c r="T331" s="169" t="s">
        <v>1584</v>
      </c>
      <c r="U331" s="143"/>
      <c r="V331" s="143"/>
      <c r="W331" s="163"/>
      <c r="X331" s="164"/>
      <c r="Y331" s="164"/>
      <c r="Z331" s="164"/>
      <c r="AA331" s="163"/>
      <c r="AB331" s="163"/>
      <c r="AC331" s="164"/>
      <c r="AD331" s="164"/>
      <c r="AE331" s="163"/>
      <c r="AF331" s="164"/>
      <c r="AG331" s="164"/>
      <c r="AH331" s="170"/>
    </row>
    <row r="332" spans="1:34" ht="15" customHeight="1" x14ac:dyDescent="0.3">
      <c r="A332" s="138">
        <v>2543</v>
      </c>
      <c r="B332" s="163"/>
      <c r="C332" s="164"/>
      <c r="D332" s="164"/>
      <c r="E332" s="164"/>
      <c r="F332" s="164">
        <f t="shared" si="85"/>
        <v>1</v>
      </c>
      <c r="G332" s="165" t="s">
        <v>2374</v>
      </c>
      <c r="H332" s="166" t="s">
        <v>2375</v>
      </c>
      <c r="I332" s="164">
        <v>1</v>
      </c>
      <c r="J332" s="167">
        <v>1</v>
      </c>
      <c r="K332" s="168">
        <f>COUNT(I332:I332)</f>
        <v>1</v>
      </c>
      <c r="L332" s="164"/>
      <c r="M332" s="164"/>
      <c r="N332" s="164"/>
      <c r="O332" s="164"/>
      <c r="P332" s="199"/>
      <c r="Q332" s="169" t="s">
        <v>1583</v>
      </c>
      <c r="R332" s="169" t="s">
        <v>1584</v>
      </c>
      <c r="S332" s="169" t="s">
        <v>1585</v>
      </c>
      <c r="T332" s="169" t="s">
        <v>1584</v>
      </c>
      <c r="U332" s="143"/>
      <c r="V332" s="143"/>
      <c r="W332" s="163" t="s">
        <v>2376</v>
      </c>
      <c r="X332" s="164"/>
      <c r="Y332" s="164"/>
      <c r="Z332" s="164"/>
      <c r="AA332" s="163"/>
      <c r="AB332" s="163"/>
      <c r="AC332" s="164"/>
      <c r="AD332" s="164"/>
      <c r="AE332" s="163"/>
      <c r="AF332" s="164"/>
      <c r="AG332" s="164"/>
      <c r="AH332" s="170"/>
    </row>
    <row r="333" spans="1:34" ht="15" customHeight="1" x14ac:dyDescent="0.3">
      <c r="A333" s="138">
        <v>2549</v>
      </c>
      <c r="B333" s="163"/>
      <c r="C333" s="164"/>
      <c r="D333" s="164"/>
      <c r="E333" s="164"/>
      <c r="F333" s="164">
        <f t="shared" si="85"/>
        <v>1</v>
      </c>
      <c r="G333" s="165" t="s">
        <v>2377</v>
      </c>
      <c r="H333" s="166" t="s">
        <v>2378</v>
      </c>
      <c r="I333" s="164">
        <v>1</v>
      </c>
      <c r="J333" s="167">
        <v>1</v>
      </c>
      <c r="K333" s="168">
        <f t="shared" ref="K333:K339" si="87">COUNT(I333:I333)</f>
        <v>1</v>
      </c>
      <c r="L333" s="164"/>
      <c r="M333" s="164"/>
      <c r="N333" s="164"/>
      <c r="O333" s="164"/>
      <c r="P333" s="199"/>
      <c r="Q333" s="169" t="s">
        <v>1583</v>
      </c>
      <c r="R333" s="169" t="s">
        <v>1584</v>
      </c>
      <c r="S333" s="169" t="s">
        <v>1585</v>
      </c>
      <c r="T333" s="169" t="s">
        <v>1584</v>
      </c>
      <c r="U333" s="143"/>
      <c r="V333" s="143"/>
      <c r="W333" s="163" t="s">
        <v>2375</v>
      </c>
      <c r="X333" s="164"/>
      <c r="Y333" s="164"/>
      <c r="Z333" s="164"/>
      <c r="AA333" s="163"/>
      <c r="AB333" s="163"/>
      <c r="AC333" s="164"/>
      <c r="AD333" s="164"/>
      <c r="AE333" s="163"/>
      <c r="AF333" s="164"/>
      <c r="AG333" s="164"/>
      <c r="AH333" s="170"/>
    </row>
    <row r="334" spans="1:34" ht="15" customHeight="1" x14ac:dyDescent="0.3">
      <c r="A334" s="138">
        <v>2551</v>
      </c>
      <c r="B334" s="163"/>
      <c r="C334" s="164"/>
      <c r="D334" s="164"/>
      <c r="E334" s="164"/>
      <c r="F334" s="164">
        <f t="shared" si="85"/>
        <v>1</v>
      </c>
      <c r="G334" s="165" t="s">
        <v>2379</v>
      </c>
      <c r="H334" s="166" t="s">
        <v>2380</v>
      </c>
      <c r="I334" s="164">
        <v>1</v>
      </c>
      <c r="J334" s="167">
        <v>1</v>
      </c>
      <c r="K334" s="168">
        <f t="shared" si="87"/>
        <v>1</v>
      </c>
      <c r="L334" s="164"/>
      <c r="M334" s="164"/>
      <c r="N334" s="164"/>
      <c r="O334" s="164"/>
      <c r="P334" s="199"/>
      <c r="Q334" s="169" t="s">
        <v>1583</v>
      </c>
      <c r="R334" s="169" t="s">
        <v>1584</v>
      </c>
      <c r="S334" s="169" t="s">
        <v>1585</v>
      </c>
      <c r="T334" s="169" t="s">
        <v>1584</v>
      </c>
      <c r="U334" s="143"/>
      <c r="V334" s="143"/>
      <c r="W334" s="163" t="s">
        <v>2381</v>
      </c>
      <c r="X334" s="164"/>
      <c r="Y334" s="164"/>
      <c r="Z334" s="164"/>
      <c r="AA334" s="163"/>
      <c r="AB334" s="163"/>
      <c r="AC334" s="164"/>
      <c r="AD334" s="164"/>
      <c r="AE334" s="163"/>
      <c r="AF334" s="164"/>
      <c r="AG334" s="164"/>
      <c r="AH334" s="170"/>
    </row>
    <row r="335" spans="1:34" ht="15" customHeight="1" x14ac:dyDescent="0.3">
      <c r="A335" s="138"/>
      <c r="B335" s="163"/>
      <c r="C335" s="164"/>
      <c r="D335" s="164"/>
      <c r="E335" s="164"/>
      <c r="F335" s="164">
        <f t="shared" si="85"/>
        <v>1</v>
      </c>
      <c r="G335" s="207" t="s">
        <v>2382</v>
      </c>
      <c r="H335" s="163" t="s">
        <v>2383</v>
      </c>
      <c r="I335" s="164">
        <v>1</v>
      </c>
      <c r="J335" s="167">
        <v>1</v>
      </c>
      <c r="K335" s="168">
        <f t="shared" si="87"/>
        <v>1</v>
      </c>
      <c r="L335" s="164"/>
      <c r="M335" s="164"/>
      <c r="N335" s="164"/>
      <c r="O335" s="164"/>
      <c r="P335" s="199"/>
      <c r="Q335" s="169" t="s">
        <v>1583</v>
      </c>
      <c r="R335" s="169"/>
      <c r="S335" s="169"/>
      <c r="T335" s="169"/>
      <c r="U335" s="143"/>
      <c r="V335" s="143"/>
      <c r="W335" s="163" t="s">
        <v>2384</v>
      </c>
      <c r="X335" s="164"/>
      <c r="Y335" s="164"/>
      <c r="Z335" s="164"/>
      <c r="AA335" s="163"/>
      <c r="AB335" s="163"/>
      <c r="AC335" s="164"/>
      <c r="AD335" s="164"/>
      <c r="AE335" s="163"/>
      <c r="AF335" s="164"/>
      <c r="AG335" s="164"/>
      <c r="AH335" s="170"/>
    </row>
    <row r="336" spans="1:34" ht="15" customHeight="1" x14ac:dyDescent="0.3">
      <c r="A336" s="138">
        <v>2557</v>
      </c>
      <c r="B336" s="163"/>
      <c r="C336" s="164"/>
      <c r="D336" s="164"/>
      <c r="E336" s="164"/>
      <c r="F336" s="164">
        <f t="shared" si="85"/>
        <v>1</v>
      </c>
      <c r="G336" s="165" t="s">
        <v>2385</v>
      </c>
      <c r="H336" s="166" t="s">
        <v>2386</v>
      </c>
      <c r="I336" s="164">
        <v>1</v>
      </c>
      <c r="J336" s="167">
        <v>1</v>
      </c>
      <c r="K336" s="168">
        <f t="shared" si="87"/>
        <v>1</v>
      </c>
      <c r="L336" s="164"/>
      <c r="M336" s="164"/>
      <c r="N336" s="164"/>
      <c r="O336" s="164"/>
      <c r="P336" s="199"/>
      <c r="Q336" s="169" t="s">
        <v>1583</v>
      </c>
      <c r="R336" s="169" t="s">
        <v>1584</v>
      </c>
      <c r="S336" s="169" t="s">
        <v>1585</v>
      </c>
      <c r="T336" s="169" t="s">
        <v>1584</v>
      </c>
      <c r="U336" s="143"/>
      <c r="V336" s="143"/>
      <c r="W336" s="163" t="s">
        <v>2387</v>
      </c>
      <c r="X336" s="164"/>
      <c r="Y336" s="164"/>
      <c r="Z336" s="164"/>
      <c r="AA336" s="163"/>
      <c r="AB336" s="163"/>
      <c r="AC336" s="164"/>
      <c r="AD336" s="164"/>
      <c r="AE336" s="163"/>
      <c r="AF336" s="164"/>
      <c r="AG336" s="164"/>
      <c r="AH336" s="170"/>
    </row>
    <row r="337" spans="1:34" ht="15" customHeight="1" x14ac:dyDescent="0.3">
      <c r="A337" s="138">
        <v>2558</v>
      </c>
      <c r="B337" s="163"/>
      <c r="C337" s="164"/>
      <c r="D337" s="164"/>
      <c r="E337" s="164"/>
      <c r="F337" s="164">
        <f t="shared" si="85"/>
        <v>1</v>
      </c>
      <c r="G337" s="165" t="s">
        <v>2388</v>
      </c>
      <c r="H337" s="166" t="s">
        <v>2389</v>
      </c>
      <c r="I337" s="164">
        <v>1</v>
      </c>
      <c r="J337" s="167">
        <v>1</v>
      </c>
      <c r="K337" s="168">
        <f t="shared" si="87"/>
        <v>1</v>
      </c>
      <c r="L337" s="164"/>
      <c r="M337" s="164"/>
      <c r="N337" s="164"/>
      <c r="O337" s="164"/>
      <c r="P337" s="199"/>
      <c r="Q337" s="169" t="s">
        <v>1583</v>
      </c>
      <c r="R337" s="169" t="s">
        <v>1584</v>
      </c>
      <c r="S337" s="169" t="s">
        <v>1585</v>
      </c>
      <c r="T337" s="169" t="s">
        <v>1584</v>
      </c>
      <c r="U337" s="143"/>
      <c r="V337" s="143"/>
      <c r="W337" s="163" t="s">
        <v>2390</v>
      </c>
      <c r="X337" s="164"/>
      <c r="Y337" s="164"/>
      <c r="Z337" s="164"/>
      <c r="AA337" s="163"/>
      <c r="AB337" s="163"/>
      <c r="AC337" s="164"/>
      <c r="AD337" s="164"/>
      <c r="AE337" s="163"/>
      <c r="AF337" s="164"/>
      <c r="AG337" s="164"/>
      <c r="AH337" s="170"/>
    </row>
    <row r="338" spans="1:34" ht="15" customHeight="1" x14ac:dyDescent="0.3">
      <c r="A338" s="138">
        <v>2563</v>
      </c>
      <c r="B338" s="163"/>
      <c r="C338" s="164"/>
      <c r="D338" s="164"/>
      <c r="E338" s="164"/>
      <c r="F338" s="164">
        <f t="shared" si="85"/>
        <v>1</v>
      </c>
      <c r="G338" s="165" t="s">
        <v>2391</v>
      </c>
      <c r="H338" s="166" t="s">
        <v>2392</v>
      </c>
      <c r="I338" s="164">
        <v>1</v>
      </c>
      <c r="J338" s="167">
        <v>1</v>
      </c>
      <c r="K338" s="168">
        <f t="shared" si="87"/>
        <v>1</v>
      </c>
      <c r="L338" s="155"/>
      <c r="M338" s="164"/>
      <c r="N338" s="164"/>
      <c r="O338" s="164"/>
      <c r="P338" s="199"/>
      <c r="Q338" s="169" t="s">
        <v>1583</v>
      </c>
      <c r="R338" s="169" t="s">
        <v>1584</v>
      </c>
      <c r="S338" s="169" t="s">
        <v>1585</v>
      </c>
      <c r="T338" s="169" t="s">
        <v>1584</v>
      </c>
      <c r="U338" s="143"/>
      <c r="V338" s="143"/>
      <c r="W338" s="163" t="s">
        <v>2393</v>
      </c>
      <c r="X338" s="164"/>
      <c r="Y338" s="164"/>
      <c r="Z338" s="164"/>
      <c r="AA338" s="163"/>
      <c r="AB338" s="163"/>
      <c r="AC338" s="164"/>
      <c r="AD338" s="164"/>
      <c r="AE338" s="163"/>
      <c r="AF338" s="164"/>
      <c r="AG338" s="164"/>
      <c r="AH338" s="170"/>
    </row>
    <row r="339" spans="1:34" ht="15" customHeight="1" x14ac:dyDescent="0.3">
      <c r="A339" s="138">
        <v>2565</v>
      </c>
      <c r="B339" s="163"/>
      <c r="C339" s="164"/>
      <c r="D339" s="164"/>
      <c r="E339" s="164"/>
      <c r="F339" s="164">
        <f t="shared" si="85"/>
        <v>1</v>
      </c>
      <c r="G339" s="165" t="s">
        <v>2394</v>
      </c>
      <c r="H339" s="166" t="s">
        <v>2395</v>
      </c>
      <c r="I339" s="164">
        <v>1</v>
      </c>
      <c r="J339" s="167">
        <v>1</v>
      </c>
      <c r="K339" s="168">
        <f t="shared" si="87"/>
        <v>1</v>
      </c>
      <c r="L339" s="164"/>
      <c r="M339" s="164"/>
      <c r="N339" s="164"/>
      <c r="O339" s="164"/>
      <c r="P339" s="199"/>
      <c r="Q339" s="169" t="s">
        <v>1583</v>
      </c>
      <c r="R339" s="169" t="s">
        <v>1584</v>
      </c>
      <c r="S339" s="169" t="s">
        <v>1585</v>
      </c>
      <c r="T339" s="169" t="s">
        <v>1584</v>
      </c>
      <c r="U339" s="143"/>
      <c r="V339" s="143"/>
      <c r="W339" s="163" t="s">
        <v>2396</v>
      </c>
      <c r="X339" s="164"/>
      <c r="Y339" s="164"/>
      <c r="Z339" s="164"/>
      <c r="AA339" s="163"/>
      <c r="AB339" s="163"/>
      <c r="AC339" s="164"/>
      <c r="AD339" s="164"/>
      <c r="AE339" s="163"/>
      <c r="AF339" s="164"/>
      <c r="AG339" s="164"/>
      <c r="AH339" s="170"/>
    </row>
    <row r="340" spans="1:34" ht="15" customHeight="1" x14ac:dyDescent="0.3">
      <c r="A340" s="138">
        <v>2570</v>
      </c>
      <c r="B340" s="163"/>
      <c r="C340" s="164"/>
      <c r="D340" s="164"/>
      <c r="E340" s="164"/>
      <c r="F340" s="164">
        <f t="shared" si="85"/>
        <v>1</v>
      </c>
      <c r="G340" s="165" t="s">
        <v>2397</v>
      </c>
      <c r="H340" s="166" t="s">
        <v>2398</v>
      </c>
      <c r="I340" s="164">
        <v>1</v>
      </c>
      <c r="J340" s="167">
        <v>1</v>
      </c>
      <c r="K340" s="168">
        <f>COUNT(I340:I340)</f>
        <v>1</v>
      </c>
      <c r="L340" s="164"/>
      <c r="M340" s="164"/>
      <c r="N340" s="164"/>
      <c r="O340" s="164"/>
      <c r="P340" s="199"/>
      <c r="Q340" s="169" t="s">
        <v>1583</v>
      </c>
      <c r="R340" s="169" t="s">
        <v>1584</v>
      </c>
      <c r="S340" s="169" t="s">
        <v>1585</v>
      </c>
      <c r="T340" s="169" t="s">
        <v>1584</v>
      </c>
      <c r="U340" s="143"/>
      <c r="V340" s="143"/>
      <c r="W340" s="163" t="s">
        <v>2399</v>
      </c>
      <c r="X340" s="164"/>
      <c r="Y340" s="164"/>
      <c r="Z340" s="164"/>
      <c r="AA340" s="163"/>
      <c r="AB340" s="163"/>
      <c r="AC340" s="164"/>
      <c r="AD340" s="164"/>
      <c r="AE340" s="163"/>
      <c r="AF340" s="164"/>
      <c r="AG340" s="164"/>
      <c r="AH340" s="170"/>
    </row>
    <row r="341" spans="1:34" ht="15" customHeight="1" x14ac:dyDescent="0.3">
      <c r="A341" s="138">
        <v>2571</v>
      </c>
      <c r="B341" s="163"/>
      <c r="C341" s="164"/>
      <c r="D341" s="164"/>
      <c r="E341" s="161">
        <f>COUNTIF(F341:F342,"&gt;0")</f>
        <v>1</v>
      </c>
      <c r="F341" s="161"/>
      <c r="G341" s="162" t="s">
        <v>2400</v>
      </c>
      <c r="H341" s="162" t="s">
        <v>2401</v>
      </c>
      <c r="I341" s="164"/>
      <c r="J341" s="167"/>
      <c r="K341" s="168"/>
      <c r="L341" s="164"/>
      <c r="M341" s="164"/>
      <c r="N341" s="164"/>
      <c r="O341" s="164"/>
      <c r="P341" s="199"/>
      <c r="Q341" s="143"/>
      <c r="R341" s="143"/>
      <c r="S341" s="143"/>
      <c r="T341" s="143"/>
      <c r="U341" s="143"/>
      <c r="V341" s="143"/>
      <c r="W341" s="163"/>
      <c r="X341" s="164"/>
      <c r="Y341" s="164"/>
      <c r="Z341" s="164"/>
      <c r="AA341" s="163"/>
      <c r="AB341" s="163"/>
      <c r="AC341" s="164"/>
      <c r="AD341" s="164"/>
      <c r="AE341" s="163"/>
      <c r="AF341" s="164"/>
      <c r="AG341" s="164"/>
      <c r="AH341" s="170"/>
    </row>
    <row r="342" spans="1:34" ht="15" customHeight="1" x14ac:dyDescent="0.3">
      <c r="A342" s="138">
        <v>2573</v>
      </c>
      <c r="B342" s="163"/>
      <c r="C342" s="164"/>
      <c r="D342" s="164"/>
      <c r="E342" s="164"/>
      <c r="F342" s="164">
        <f t="shared" ref="F342" si="88">I342</f>
        <v>1</v>
      </c>
      <c r="G342" s="165" t="s">
        <v>2402</v>
      </c>
      <c r="H342" s="166" t="s">
        <v>2403</v>
      </c>
      <c r="I342" s="164">
        <v>1</v>
      </c>
      <c r="J342" s="167">
        <v>1</v>
      </c>
      <c r="K342" s="168">
        <f t="shared" ref="K342" si="89">COUNT(I342:I342)</f>
        <v>1</v>
      </c>
      <c r="L342" s="164"/>
      <c r="M342" s="164"/>
      <c r="N342" s="164"/>
      <c r="O342" s="164"/>
      <c r="P342" s="199"/>
      <c r="Q342" s="169" t="s">
        <v>1583</v>
      </c>
      <c r="R342" s="169" t="s">
        <v>1584</v>
      </c>
      <c r="S342" s="169" t="s">
        <v>1585</v>
      </c>
      <c r="T342" s="169" t="s">
        <v>1584</v>
      </c>
      <c r="U342" s="143"/>
      <c r="V342" s="143"/>
      <c r="W342" s="163" t="s">
        <v>2404</v>
      </c>
      <c r="X342" s="164"/>
      <c r="Y342" s="164"/>
      <c r="Z342" s="164"/>
      <c r="AA342" s="163"/>
      <c r="AB342" s="163"/>
      <c r="AC342" s="164"/>
      <c r="AD342" s="164"/>
      <c r="AE342" s="163"/>
      <c r="AF342" s="164"/>
      <c r="AG342" s="164"/>
      <c r="AH342" s="170"/>
    </row>
    <row r="343" spans="1:34" ht="15" customHeight="1" x14ac:dyDescent="0.3">
      <c r="A343" s="138">
        <v>2581</v>
      </c>
      <c r="B343" s="163"/>
      <c r="C343" s="164"/>
      <c r="D343" s="164"/>
      <c r="E343" s="161">
        <f>COUNTIF(F343:F345,"&gt;0")</f>
        <v>2</v>
      </c>
      <c r="F343" s="161"/>
      <c r="G343" s="162" t="s">
        <v>2405</v>
      </c>
      <c r="H343" s="162" t="s">
        <v>2406</v>
      </c>
      <c r="I343" s="164"/>
      <c r="J343" s="167"/>
      <c r="K343" s="168"/>
      <c r="L343" s="164"/>
      <c r="M343" s="164"/>
      <c r="N343" s="164"/>
      <c r="O343" s="164"/>
      <c r="P343" s="199"/>
      <c r="Q343" s="143"/>
      <c r="R343" s="143"/>
      <c r="S343" s="143"/>
      <c r="T343" s="143"/>
      <c r="U343" s="143"/>
      <c r="V343" s="143"/>
      <c r="W343" s="163"/>
      <c r="X343" s="164"/>
      <c r="Y343" s="164"/>
      <c r="Z343" s="164"/>
      <c r="AA343" s="163"/>
      <c r="AB343" s="163"/>
      <c r="AC343" s="164"/>
      <c r="AD343" s="164"/>
      <c r="AE343" s="163"/>
      <c r="AF343" s="164"/>
      <c r="AG343" s="164"/>
      <c r="AH343" s="170"/>
    </row>
    <row r="344" spans="1:34" ht="15" customHeight="1" x14ac:dyDescent="0.3">
      <c r="A344" s="138">
        <v>2582</v>
      </c>
      <c r="B344" s="163"/>
      <c r="C344" s="164"/>
      <c r="D344" s="164"/>
      <c r="E344" s="164"/>
      <c r="F344" s="164">
        <f>I344</f>
        <v>1</v>
      </c>
      <c r="G344" s="165" t="s">
        <v>2407</v>
      </c>
      <c r="H344" s="166" t="s">
        <v>2408</v>
      </c>
      <c r="I344" s="164">
        <v>1</v>
      </c>
      <c r="J344" s="167">
        <v>1</v>
      </c>
      <c r="K344" s="168">
        <f>COUNT(I344:I344)</f>
        <v>1</v>
      </c>
      <c r="L344" s="164"/>
      <c r="M344" s="164"/>
      <c r="N344" s="164"/>
      <c r="O344" s="164"/>
      <c r="P344" s="199"/>
      <c r="Q344" s="169" t="s">
        <v>1583</v>
      </c>
      <c r="R344" s="169" t="s">
        <v>1584</v>
      </c>
      <c r="S344" s="169" t="s">
        <v>1585</v>
      </c>
      <c r="T344" s="169" t="s">
        <v>1584</v>
      </c>
      <c r="U344" s="143"/>
      <c r="V344" s="143"/>
      <c r="W344" s="163" t="s">
        <v>2409</v>
      </c>
      <c r="X344" s="164"/>
      <c r="Y344" s="164"/>
      <c r="Z344" s="164"/>
      <c r="AA344" s="163"/>
      <c r="AB344" s="163"/>
      <c r="AC344" s="164"/>
      <c r="AD344" s="164"/>
      <c r="AE344" s="163"/>
      <c r="AF344" s="164"/>
      <c r="AG344" s="164"/>
      <c r="AH344" s="170"/>
    </row>
    <row r="345" spans="1:34" ht="15" customHeight="1" x14ac:dyDescent="0.3">
      <c r="A345" s="138">
        <v>2584</v>
      </c>
      <c r="B345" s="163"/>
      <c r="C345" s="164"/>
      <c r="D345" s="164"/>
      <c r="E345" s="164"/>
      <c r="F345" s="164">
        <f>I345</f>
        <v>1</v>
      </c>
      <c r="G345" s="165" t="s">
        <v>2410</v>
      </c>
      <c r="H345" s="166" t="s">
        <v>2411</v>
      </c>
      <c r="I345" s="164">
        <v>1</v>
      </c>
      <c r="J345" s="167">
        <v>1</v>
      </c>
      <c r="K345" s="168">
        <f>COUNT(I345:I345)</f>
        <v>1</v>
      </c>
      <c r="L345" s="164"/>
      <c r="M345" s="164"/>
      <c r="N345" s="164"/>
      <c r="O345" s="164"/>
      <c r="P345" s="199"/>
      <c r="Q345" s="169" t="s">
        <v>1583</v>
      </c>
      <c r="R345" s="169" t="s">
        <v>1584</v>
      </c>
      <c r="S345" s="169" t="s">
        <v>1585</v>
      </c>
      <c r="T345" s="169" t="s">
        <v>1584</v>
      </c>
      <c r="U345" s="143"/>
      <c r="V345" s="143"/>
      <c r="W345" s="163" t="s">
        <v>2412</v>
      </c>
      <c r="X345" s="164"/>
      <c r="Y345" s="164"/>
      <c r="Z345" s="164"/>
      <c r="AA345" s="163"/>
      <c r="AB345" s="163"/>
      <c r="AC345" s="164"/>
      <c r="AD345" s="164"/>
      <c r="AE345" s="163"/>
      <c r="AF345" s="164" t="s">
        <v>1637</v>
      </c>
      <c r="AG345" s="164"/>
      <c r="AH345" s="170"/>
    </row>
    <row r="346" spans="1:34" ht="15" customHeight="1" x14ac:dyDescent="0.3">
      <c r="A346" s="138">
        <v>2590</v>
      </c>
      <c r="B346" s="163"/>
      <c r="C346" s="164"/>
      <c r="D346" s="164"/>
      <c r="E346" s="161">
        <f>COUNTIF(F346:F349,"&gt;0")</f>
        <v>3</v>
      </c>
      <c r="F346" s="161"/>
      <c r="G346" s="162" t="s">
        <v>2413</v>
      </c>
      <c r="H346" s="162" t="s">
        <v>2414</v>
      </c>
      <c r="I346" s="164"/>
      <c r="J346" s="167"/>
      <c r="K346" s="168"/>
      <c r="L346" s="164"/>
      <c r="M346" s="164"/>
      <c r="N346" s="164"/>
      <c r="O346" s="164"/>
      <c r="P346" s="199"/>
      <c r="Q346" s="143"/>
      <c r="R346" s="143"/>
      <c r="S346" s="143"/>
      <c r="T346" s="143"/>
      <c r="U346" s="143"/>
      <c r="V346" s="143"/>
      <c r="W346" s="163"/>
      <c r="X346" s="164"/>
      <c r="Y346" s="164"/>
      <c r="Z346" s="164"/>
      <c r="AA346" s="163"/>
      <c r="AB346" s="163"/>
      <c r="AC346" s="164"/>
      <c r="AD346" s="164"/>
      <c r="AE346" s="163"/>
      <c r="AF346" s="164"/>
      <c r="AG346" s="164"/>
      <c r="AH346" s="170"/>
    </row>
    <row r="347" spans="1:34" ht="15" customHeight="1" x14ac:dyDescent="0.3">
      <c r="A347" s="138">
        <v>2596</v>
      </c>
      <c r="B347" s="163"/>
      <c r="C347" s="164"/>
      <c r="D347" s="164"/>
      <c r="E347" s="164"/>
      <c r="F347" s="164">
        <f t="shared" ref="F347:F349" si="90">I347</f>
        <v>1</v>
      </c>
      <c r="G347" s="165" t="s">
        <v>2415</v>
      </c>
      <c r="H347" s="166" t="s">
        <v>2416</v>
      </c>
      <c r="I347" s="164">
        <v>1</v>
      </c>
      <c r="J347" s="167">
        <v>1</v>
      </c>
      <c r="K347" s="168">
        <f t="shared" ref="K347:K349" si="91">COUNT(I347:I347)</f>
        <v>1</v>
      </c>
      <c r="L347" s="164"/>
      <c r="M347" s="164"/>
      <c r="N347" s="164"/>
      <c r="O347" s="164"/>
      <c r="P347" s="199"/>
      <c r="Q347" s="169" t="s">
        <v>1763</v>
      </c>
      <c r="R347" s="169" t="s">
        <v>1584</v>
      </c>
      <c r="S347" s="169" t="s">
        <v>1584</v>
      </c>
      <c r="T347" s="169" t="s">
        <v>1764</v>
      </c>
      <c r="U347" s="169"/>
      <c r="V347" s="143"/>
      <c r="W347" s="163" t="s">
        <v>2417</v>
      </c>
      <c r="X347" s="164"/>
      <c r="Y347" s="164"/>
      <c r="Z347" s="164"/>
      <c r="AA347" s="163"/>
      <c r="AB347" s="163" t="s">
        <v>1765</v>
      </c>
      <c r="AC347" s="164"/>
      <c r="AD347" s="164"/>
      <c r="AE347" s="163"/>
      <c r="AF347" s="164"/>
      <c r="AG347" s="164"/>
      <c r="AH347" s="170"/>
    </row>
    <row r="348" spans="1:34" ht="15" customHeight="1" x14ac:dyDescent="0.3">
      <c r="A348" s="138">
        <v>2599</v>
      </c>
      <c r="B348" s="163"/>
      <c r="C348" s="164"/>
      <c r="D348" s="164"/>
      <c r="E348" s="164"/>
      <c r="F348" s="164">
        <f t="shared" si="90"/>
        <v>1</v>
      </c>
      <c r="G348" s="165" t="s">
        <v>2418</v>
      </c>
      <c r="H348" s="166" t="s">
        <v>2419</v>
      </c>
      <c r="I348" s="164">
        <v>1</v>
      </c>
      <c r="J348" s="167">
        <v>1</v>
      </c>
      <c r="K348" s="168">
        <f t="shared" si="91"/>
        <v>1</v>
      </c>
      <c r="L348" s="164"/>
      <c r="M348" s="164"/>
      <c r="N348" s="164"/>
      <c r="O348" s="164"/>
      <c r="P348" s="199"/>
      <c r="Q348" s="169" t="s">
        <v>1583</v>
      </c>
      <c r="R348" s="169" t="s">
        <v>1584</v>
      </c>
      <c r="S348" s="169" t="s">
        <v>1585</v>
      </c>
      <c r="T348" s="169" t="s">
        <v>1584</v>
      </c>
      <c r="U348" s="169"/>
      <c r="V348" s="143"/>
      <c r="W348" s="163" t="s">
        <v>2420</v>
      </c>
      <c r="X348" s="164"/>
      <c r="Y348" s="164"/>
      <c r="Z348" s="164"/>
      <c r="AA348" s="163"/>
      <c r="AB348" s="163"/>
      <c r="AC348" s="164"/>
      <c r="AD348" s="164"/>
      <c r="AE348" s="163"/>
      <c r="AF348" s="164"/>
      <c r="AG348" s="164"/>
      <c r="AH348" s="170"/>
    </row>
    <row r="349" spans="1:34" ht="15" customHeight="1" x14ac:dyDescent="0.3">
      <c r="A349" s="138">
        <v>2602</v>
      </c>
      <c r="B349" s="163"/>
      <c r="C349" s="164"/>
      <c r="D349" s="164"/>
      <c r="E349" s="164"/>
      <c r="F349" s="164">
        <f t="shared" si="90"/>
        <v>1</v>
      </c>
      <c r="G349" s="165" t="s">
        <v>2421</v>
      </c>
      <c r="H349" s="166" t="s">
        <v>2422</v>
      </c>
      <c r="I349" s="164">
        <v>1</v>
      </c>
      <c r="J349" s="167">
        <v>1</v>
      </c>
      <c r="K349" s="168">
        <f t="shared" si="91"/>
        <v>1</v>
      </c>
      <c r="L349" s="164"/>
      <c r="M349" s="164"/>
      <c r="N349" s="164"/>
      <c r="O349" s="164"/>
      <c r="P349" s="199"/>
      <c r="Q349" s="169" t="s">
        <v>1763</v>
      </c>
      <c r="R349" s="169" t="s">
        <v>1584</v>
      </c>
      <c r="S349" s="169" t="s">
        <v>1584</v>
      </c>
      <c r="T349" s="169" t="s">
        <v>1764</v>
      </c>
      <c r="U349" s="169"/>
      <c r="V349" s="143"/>
      <c r="W349" s="163" t="s">
        <v>2423</v>
      </c>
      <c r="X349" s="164"/>
      <c r="Y349" s="164"/>
      <c r="Z349" s="164"/>
      <c r="AA349" s="163"/>
      <c r="AB349" s="163" t="s">
        <v>1854</v>
      </c>
      <c r="AC349" s="164"/>
      <c r="AD349" s="164"/>
      <c r="AE349" s="163"/>
      <c r="AF349" s="164"/>
      <c r="AG349" s="164"/>
      <c r="AH349" s="170"/>
    </row>
    <row r="350" spans="1:34" ht="15" customHeight="1" x14ac:dyDescent="0.3">
      <c r="A350" s="138">
        <v>2605</v>
      </c>
      <c r="B350" s="150"/>
      <c r="C350" s="151">
        <f>COUNTIF(D350:D394,"&gt;0")</f>
        <v>6</v>
      </c>
      <c r="D350" s="151"/>
      <c r="E350" s="151"/>
      <c r="F350" s="151"/>
      <c r="G350" s="152" t="s">
        <v>2424</v>
      </c>
      <c r="H350" s="152" t="s">
        <v>2425</v>
      </c>
      <c r="I350" s="159"/>
      <c r="J350" s="160"/>
      <c r="K350" s="155"/>
      <c r="L350" s="159"/>
      <c r="M350" s="159"/>
      <c r="N350" s="159"/>
      <c r="O350" s="159"/>
      <c r="P350" s="199"/>
      <c r="Q350" s="143"/>
      <c r="R350" s="143"/>
      <c r="S350" s="143"/>
      <c r="T350" s="143"/>
      <c r="U350" s="143"/>
      <c r="V350" s="143"/>
      <c r="W350" s="144"/>
      <c r="X350" s="144"/>
      <c r="Y350" s="144"/>
      <c r="Z350" s="144"/>
      <c r="AA350" s="144"/>
      <c r="AB350" s="144"/>
      <c r="AC350" s="144"/>
      <c r="AD350" s="144"/>
      <c r="AE350" s="144"/>
      <c r="AF350" s="144"/>
      <c r="AG350" s="144"/>
      <c r="AH350" s="145"/>
    </row>
    <row r="351" spans="1:34" ht="15" customHeight="1" x14ac:dyDescent="0.3">
      <c r="A351" s="138">
        <v>2606</v>
      </c>
      <c r="B351" s="150"/>
      <c r="C351" s="150"/>
      <c r="D351" s="157">
        <f>COUNTIF(E351:E360,"&gt;0")</f>
        <v>3</v>
      </c>
      <c r="E351" s="157"/>
      <c r="F351" s="157"/>
      <c r="G351" s="158" t="s">
        <v>2426</v>
      </c>
      <c r="H351" s="158" t="s">
        <v>2427</v>
      </c>
      <c r="I351" s="153"/>
      <c r="J351" s="154"/>
      <c r="K351" s="155"/>
      <c r="L351" s="153"/>
      <c r="M351" s="153"/>
      <c r="N351" s="153"/>
      <c r="O351" s="153"/>
      <c r="P351" s="199"/>
      <c r="Q351" s="143"/>
      <c r="R351" s="143"/>
      <c r="S351" s="143"/>
      <c r="T351" s="143"/>
      <c r="U351" s="143"/>
      <c r="V351" s="143"/>
      <c r="W351" s="144"/>
      <c r="X351" s="144"/>
      <c r="Y351" s="144"/>
      <c r="Z351" s="144"/>
      <c r="AA351" s="144"/>
      <c r="AB351" s="144"/>
      <c r="AC351" s="144"/>
      <c r="AD351" s="144"/>
      <c r="AE351" s="144"/>
      <c r="AF351" s="144"/>
      <c r="AG351" s="144"/>
      <c r="AH351" s="145"/>
    </row>
    <row r="352" spans="1:34" ht="15" customHeight="1" x14ac:dyDescent="0.3">
      <c r="A352" s="138">
        <v>2607</v>
      </c>
      <c r="B352" s="163"/>
      <c r="C352" s="164"/>
      <c r="D352" s="164"/>
      <c r="E352" s="161">
        <f>COUNTIF(F352:F354,"&gt;0")</f>
        <v>2</v>
      </c>
      <c r="F352" s="161"/>
      <c r="G352" s="162" t="s">
        <v>2428</v>
      </c>
      <c r="H352" s="162" t="s">
        <v>2429</v>
      </c>
      <c r="I352" s="164"/>
      <c r="J352" s="167"/>
      <c r="K352" s="168"/>
      <c r="L352" s="164"/>
      <c r="M352" s="164"/>
      <c r="N352" s="164"/>
      <c r="O352" s="164"/>
      <c r="P352" s="199"/>
      <c r="Q352" s="143"/>
      <c r="R352" s="143"/>
      <c r="S352" s="143"/>
      <c r="T352" s="143"/>
      <c r="U352" s="143"/>
      <c r="V352" s="143"/>
      <c r="W352" s="163"/>
      <c r="X352" s="164"/>
      <c r="Y352" s="164"/>
      <c r="Z352" s="164"/>
      <c r="AA352" s="163"/>
      <c r="AB352" s="163"/>
      <c r="AC352" s="164"/>
      <c r="AD352" s="164"/>
      <c r="AE352" s="163"/>
      <c r="AF352" s="164"/>
      <c r="AG352" s="164"/>
      <c r="AH352" s="170"/>
    </row>
    <row r="353" spans="1:34" ht="15" customHeight="1" x14ac:dyDescent="0.3">
      <c r="A353" s="138">
        <v>2608</v>
      </c>
      <c r="B353" s="163"/>
      <c r="C353" s="164"/>
      <c r="D353" s="164"/>
      <c r="E353" s="164"/>
      <c r="F353" s="164">
        <f>I353</f>
        <v>1</v>
      </c>
      <c r="G353" s="165" t="s">
        <v>2430</v>
      </c>
      <c r="H353" s="166" t="s">
        <v>2431</v>
      </c>
      <c r="I353" s="164">
        <v>1</v>
      </c>
      <c r="J353" s="167">
        <v>1</v>
      </c>
      <c r="K353" s="168">
        <f>COUNT(I353:I353)</f>
        <v>1</v>
      </c>
      <c r="L353" s="164"/>
      <c r="M353" s="164"/>
      <c r="N353" s="164"/>
      <c r="O353" s="164"/>
      <c r="P353" s="199"/>
      <c r="Q353" s="169" t="s">
        <v>1583</v>
      </c>
      <c r="R353" s="169" t="s">
        <v>1584</v>
      </c>
      <c r="S353" s="169" t="s">
        <v>1585</v>
      </c>
      <c r="T353" s="169" t="s">
        <v>1584</v>
      </c>
      <c r="U353" s="143"/>
      <c r="V353" s="143"/>
      <c r="W353" s="163" t="s">
        <v>2432</v>
      </c>
      <c r="X353" s="164"/>
      <c r="Y353" s="164"/>
      <c r="Z353" s="164"/>
      <c r="AA353" s="163"/>
      <c r="AB353" s="163"/>
      <c r="AC353" s="164"/>
      <c r="AD353" s="164"/>
      <c r="AE353" s="163"/>
      <c r="AF353" s="164"/>
      <c r="AG353" s="164" t="s">
        <v>1664</v>
      </c>
      <c r="AH353" s="170"/>
    </row>
    <row r="354" spans="1:34" ht="15" customHeight="1" x14ac:dyDescent="0.3">
      <c r="A354" s="138">
        <v>2611</v>
      </c>
      <c r="B354" s="163"/>
      <c r="C354" s="164"/>
      <c r="D354" s="164"/>
      <c r="E354" s="164"/>
      <c r="F354" s="164">
        <f>I354</f>
        <v>1</v>
      </c>
      <c r="G354" s="165" t="s">
        <v>2433</v>
      </c>
      <c r="H354" s="166" t="s">
        <v>2434</v>
      </c>
      <c r="I354" s="164">
        <v>1</v>
      </c>
      <c r="J354" s="167">
        <v>1</v>
      </c>
      <c r="K354" s="168">
        <f>COUNT(I354:I354)</f>
        <v>1</v>
      </c>
      <c r="L354" s="164"/>
      <c r="M354" s="164"/>
      <c r="N354" s="164"/>
      <c r="O354" s="164"/>
      <c r="P354" s="199"/>
      <c r="Q354" s="169" t="s">
        <v>1583</v>
      </c>
      <c r="R354" s="169" t="s">
        <v>1584</v>
      </c>
      <c r="S354" s="169" t="s">
        <v>1585</v>
      </c>
      <c r="T354" s="169" t="s">
        <v>1584</v>
      </c>
      <c r="U354" s="143"/>
      <c r="V354" s="143"/>
      <c r="W354" s="163" t="s">
        <v>2435</v>
      </c>
      <c r="X354" s="164"/>
      <c r="Y354" s="164"/>
      <c r="Z354" s="164"/>
      <c r="AA354" s="163"/>
      <c r="AB354" s="163"/>
      <c r="AC354" s="164"/>
      <c r="AD354" s="164"/>
      <c r="AE354" s="163"/>
      <c r="AF354" s="164"/>
      <c r="AG354" s="164" t="s">
        <v>1664</v>
      </c>
      <c r="AH354" s="170"/>
    </row>
    <row r="355" spans="1:34" ht="15" customHeight="1" x14ac:dyDescent="0.3">
      <c r="A355" s="138">
        <v>2620</v>
      </c>
      <c r="B355" s="163"/>
      <c r="C355" s="164"/>
      <c r="D355" s="164"/>
      <c r="E355" s="161">
        <f>COUNTIF(F355:F358,"&gt;0")</f>
        <v>3</v>
      </c>
      <c r="F355" s="161"/>
      <c r="G355" s="162" t="s">
        <v>2436</v>
      </c>
      <c r="H355" s="162" t="s">
        <v>2437</v>
      </c>
      <c r="I355" s="164"/>
      <c r="J355" s="167"/>
      <c r="K355" s="168"/>
      <c r="L355" s="164"/>
      <c r="M355" s="164"/>
      <c r="N355" s="164"/>
      <c r="O355" s="164"/>
      <c r="P355" s="199"/>
      <c r="Q355" s="143"/>
      <c r="R355" s="143"/>
      <c r="S355" s="143"/>
      <c r="T355" s="143"/>
      <c r="U355" s="143"/>
      <c r="V355" s="143"/>
      <c r="W355" s="163"/>
      <c r="X355" s="164"/>
      <c r="Y355" s="164"/>
      <c r="Z355" s="164"/>
      <c r="AA355" s="163"/>
      <c r="AB355" s="163"/>
      <c r="AC355" s="164"/>
      <c r="AD355" s="164"/>
      <c r="AE355" s="163"/>
      <c r="AF355" s="164"/>
      <c r="AG355" s="164"/>
      <c r="AH355" s="170"/>
    </row>
    <row r="356" spans="1:34" ht="15" customHeight="1" x14ac:dyDescent="0.3">
      <c r="A356" s="138">
        <v>2626</v>
      </c>
      <c r="B356" s="163"/>
      <c r="C356" s="164"/>
      <c r="D356" s="164"/>
      <c r="E356" s="164"/>
      <c r="F356" s="164">
        <f t="shared" ref="F356:F358" si="92">I356</f>
        <v>1</v>
      </c>
      <c r="G356" s="178" t="s">
        <v>2438</v>
      </c>
      <c r="H356" s="179" t="s">
        <v>2439</v>
      </c>
      <c r="I356" s="164">
        <v>1</v>
      </c>
      <c r="J356" s="167">
        <v>1</v>
      </c>
      <c r="K356" s="164"/>
      <c r="L356" s="155">
        <f>COUNT(I356)</f>
        <v>1</v>
      </c>
      <c r="M356" s="164"/>
      <c r="N356" s="164"/>
      <c r="O356" s="164"/>
      <c r="P356" s="199"/>
      <c r="Q356" s="169" t="s">
        <v>1583</v>
      </c>
      <c r="R356" s="169" t="s">
        <v>1584</v>
      </c>
      <c r="S356" s="169" t="s">
        <v>1585</v>
      </c>
      <c r="T356" s="169" t="s">
        <v>1584</v>
      </c>
      <c r="U356" s="143"/>
      <c r="V356" s="143"/>
      <c r="W356" s="163" t="s">
        <v>2440</v>
      </c>
      <c r="X356" s="164"/>
      <c r="Y356" s="164"/>
      <c r="Z356" s="164"/>
      <c r="AA356" s="163"/>
      <c r="AB356" s="163"/>
      <c r="AC356" s="164"/>
      <c r="AD356" s="164"/>
      <c r="AE356" s="163"/>
      <c r="AF356" s="164"/>
      <c r="AG356" s="164"/>
      <c r="AH356" s="170"/>
    </row>
    <row r="357" spans="1:34" ht="15" customHeight="1" x14ac:dyDescent="0.3">
      <c r="A357" s="138">
        <v>2627</v>
      </c>
      <c r="B357" s="163"/>
      <c r="C357" s="164"/>
      <c r="D357" s="164"/>
      <c r="E357" s="164"/>
      <c r="F357" s="164">
        <f t="shared" si="92"/>
        <v>1</v>
      </c>
      <c r="G357" s="178" t="s">
        <v>2441</v>
      </c>
      <c r="H357" s="179" t="s">
        <v>2442</v>
      </c>
      <c r="I357" s="164">
        <v>1</v>
      </c>
      <c r="J357" s="167">
        <v>1</v>
      </c>
      <c r="K357" s="164"/>
      <c r="L357" s="155">
        <f>COUNT(I357)</f>
        <v>1</v>
      </c>
      <c r="M357" s="164"/>
      <c r="N357" s="164"/>
      <c r="O357" s="164"/>
      <c r="P357" s="199"/>
      <c r="Q357" s="169" t="s">
        <v>1583</v>
      </c>
      <c r="R357" s="169" t="s">
        <v>1584</v>
      </c>
      <c r="S357" s="169" t="s">
        <v>1585</v>
      </c>
      <c r="T357" s="169" t="s">
        <v>1584</v>
      </c>
      <c r="U357" s="143"/>
      <c r="V357" s="143"/>
      <c r="W357" s="163" t="s">
        <v>2443</v>
      </c>
      <c r="X357" s="164"/>
      <c r="Y357" s="164"/>
      <c r="Z357" s="164"/>
      <c r="AA357" s="163"/>
      <c r="AB357" s="163"/>
      <c r="AC357" s="164"/>
      <c r="AD357" s="164"/>
      <c r="AE357" s="163"/>
      <c r="AF357" s="164"/>
      <c r="AG357" s="164"/>
      <c r="AH357" s="170"/>
    </row>
    <row r="358" spans="1:34" ht="15" customHeight="1" x14ac:dyDescent="0.3">
      <c r="A358" s="138">
        <v>2629</v>
      </c>
      <c r="B358" s="163"/>
      <c r="C358" s="164"/>
      <c r="D358" s="164"/>
      <c r="E358" s="164"/>
      <c r="F358" s="164">
        <f t="shared" si="92"/>
        <v>1</v>
      </c>
      <c r="G358" s="165" t="s">
        <v>2444</v>
      </c>
      <c r="H358" s="166" t="s">
        <v>2445</v>
      </c>
      <c r="I358" s="164">
        <v>1</v>
      </c>
      <c r="J358" s="167">
        <v>1</v>
      </c>
      <c r="K358" s="168">
        <f>COUNT(I358:I358)</f>
        <v>1</v>
      </c>
      <c r="L358" s="164"/>
      <c r="M358" s="164"/>
      <c r="N358" s="164"/>
      <c r="O358" s="164"/>
      <c r="P358" s="199"/>
      <c r="Q358" s="169" t="s">
        <v>1763</v>
      </c>
      <c r="R358" s="169" t="s">
        <v>1584</v>
      </c>
      <c r="S358" s="169" t="s">
        <v>1584</v>
      </c>
      <c r="T358" s="169" t="s">
        <v>1764</v>
      </c>
      <c r="U358" s="143"/>
      <c r="V358" s="143"/>
      <c r="W358" s="163" t="s">
        <v>2446</v>
      </c>
      <c r="X358" s="164"/>
      <c r="Y358" s="164"/>
      <c r="Z358" s="164"/>
      <c r="AA358" s="163"/>
      <c r="AB358" s="163" t="s">
        <v>1765</v>
      </c>
      <c r="AC358" s="164"/>
      <c r="AD358" s="164"/>
      <c r="AE358" s="163"/>
      <c r="AF358" s="164"/>
      <c r="AG358" s="164"/>
      <c r="AH358" s="170"/>
    </row>
    <row r="359" spans="1:34" ht="15" customHeight="1" x14ac:dyDescent="0.3">
      <c r="A359" s="138">
        <v>2637</v>
      </c>
      <c r="B359" s="163"/>
      <c r="C359" s="164"/>
      <c r="D359" s="164"/>
      <c r="E359" s="161">
        <f>COUNTIF(F359:F360,"&gt;0")</f>
        <v>1</v>
      </c>
      <c r="F359" s="161"/>
      <c r="G359" s="162" t="s">
        <v>2447</v>
      </c>
      <c r="H359" s="162" t="s">
        <v>2448</v>
      </c>
      <c r="I359" s="164"/>
      <c r="J359" s="167"/>
      <c r="K359" s="168"/>
      <c r="L359" s="164"/>
      <c r="M359" s="164"/>
      <c r="N359" s="164"/>
      <c r="O359" s="164"/>
      <c r="P359" s="199"/>
      <c r="Q359" s="143"/>
      <c r="R359" s="143"/>
      <c r="S359" s="143"/>
      <c r="T359" s="143"/>
      <c r="U359" s="143"/>
      <c r="V359" s="143"/>
      <c r="W359" s="163"/>
      <c r="X359" s="164"/>
      <c r="Y359" s="164"/>
      <c r="Z359" s="164"/>
      <c r="AA359" s="163"/>
      <c r="AB359" s="163"/>
      <c r="AC359" s="164"/>
      <c r="AD359" s="164"/>
      <c r="AE359" s="163"/>
      <c r="AF359" s="164"/>
      <c r="AG359" s="164"/>
      <c r="AH359" s="170"/>
    </row>
    <row r="360" spans="1:34" ht="15" customHeight="1" x14ac:dyDescent="0.3">
      <c r="A360" s="138">
        <v>2638</v>
      </c>
      <c r="B360" s="163"/>
      <c r="C360" s="164"/>
      <c r="D360" s="164"/>
      <c r="E360" s="164"/>
      <c r="F360" s="164">
        <f>I360</f>
        <v>1</v>
      </c>
      <c r="G360" s="165" t="s">
        <v>2449</v>
      </c>
      <c r="H360" s="166" t="s">
        <v>2450</v>
      </c>
      <c r="I360" s="164">
        <v>1</v>
      </c>
      <c r="J360" s="167">
        <v>1</v>
      </c>
      <c r="K360" s="168">
        <f>COUNT(I360:I360)</f>
        <v>1</v>
      </c>
      <c r="L360" s="164"/>
      <c r="M360" s="164"/>
      <c r="N360" s="164"/>
      <c r="O360" s="164"/>
      <c r="P360" s="199"/>
      <c r="Q360" s="169" t="s">
        <v>1763</v>
      </c>
      <c r="R360" s="169" t="s">
        <v>1584</v>
      </c>
      <c r="S360" s="169" t="s">
        <v>1584</v>
      </c>
      <c r="T360" s="169" t="s">
        <v>1764</v>
      </c>
      <c r="U360" s="143"/>
      <c r="V360" s="143"/>
      <c r="W360" s="163" t="s">
        <v>2451</v>
      </c>
      <c r="X360" s="164"/>
      <c r="Y360" s="164"/>
      <c r="Z360" s="164"/>
      <c r="AA360" s="163"/>
      <c r="AB360" s="163" t="s">
        <v>1765</v>
      </c>
      <c r="AC360" s="164"/>
      <c r="AD360" s="164"/>
      <c r="AE360" s="163"/>
      <c r="AF360" s="164"/>
      <c r="AG360" s="164"/>
      <c r="AH360" s="170"/>
    </row>
    <row r="361" spans="1:34" ht="15" customHeight="1" x14ac:dyDescent="0.3">
      <c r="A361" s="138">
        <v>2658</v>
      </c>
      <c r="B361" s="150"/>
      <c r="C361" s="150"/>
      <c r="D361" s="157">
        <f>COUNTIF(E361:E367,"&gt;0")</f>
        <v>2</v>
      </c>
      <c r="E361" s="157"/>
      <c r="F361" s="157"/>
      <c r="G361" s="158" t="s">
        <v>2452</v>
      </c>
      <c r="H361" s="158" t="s">
        <v>2453</v>
      </c>
      <c r="I361" s="153"/>
      <c r="J361" s="154"/>
      <c r="K361" s="155"/>
      <c r="L361" s="153"/>
      <c r="M361" s="153"/>
      <c r="N361" s="153"/>
      <c r="O361" s="153"/>
      <c r="P361" s="199"/>
      <c r="Q361" s="143"/>
      <c r="R361" s="143"/>
      <c r="S361" s="143"/>
      <c r="T361" s="143"/>
      <c r="U361" s="143"/>
      <c r="V361" s="143"/>
      <c r="W361" s="144"/>
      <c r="X361" s="144"/>
      <c r="Y361" s="144"/>
      <c r="Z361" s="144"/>
      <c r="AA361" s="144"/>
      <c r="AB361" s="144"/>
      <c r="AC361" s="144"/>
      <c r="AD361" s="144"/>
      <c r="AE361" s="144"/>
      <c r="AF361" s="144"/>
      <c r="AG361" s="144"/>
      <c r="AH361" s="145"/>
    </row>
    <row r="362" spans="1:34" ht="15" customHeight="1" x14ac:dyDescent="0.3">
      <c r="A362" s="138">
        <v>2659</v>
      </c>
      <c r="B362" s="163"/>
      <c r="C362" s="164"/>
      <c r="D362" s="150"/>
      <c r="E362" s="161">
        <f>COUNTIF(F362:F363,"&gt;0")</f>
        <v>1</v>
      </c>
      <c r="F362" s="161"/>
      <c r="G362" s="162" t="s">
        <v>2454</v>
      </c>
      <c r="H362" s="162" t="s">
        <v>2455</v>
      </c>
      <c r="I362" s="164"/>
      <c r="J362" s="167"/>
      <c r="K362" s="164"/>
      <c r="L362" s="164"/>
      <c r="M362" s="164"/>
      <c r="N362" s="164"/>
      <c r="O362" s="164"/>
      <c r="P362" s="199"/>
      <c r="Q362" s="143"/>
      <c r="R362" s="143"/>
      <c r="S362" s="143"/>
      <c r="T362" s="143"/>
      <c r="U362" s="143"/>
      <c r="V362" s="143"/>
      <c r="W362" s="163"/>
      <c r="X362" s="164"/>
      <c r="Y362" s="164"/>
      <c r="Z362" s="164"/>
      <c r="AA362" s="163"/>
      <c r="AB362" s="163"/>
      <c r="AC362" s="164"/>
      <c r="AD362" s="164"/>
      <c r="AE362" s="163"/>
      <c r="AF362" s="164"/>
      <c r="AG362" s="164"/>
      <c r="AH362" s="170"/>
    </row>
    <row r="363" spans="1:34" ht="15" customHeight="1" x14ac:dyDescent="0.3">
      <c r="A363" s="138">
        <v>2661</v>
      </c>
      <c r="B363" s="163"/>
      <c r="C363" s="164"/>
      <c r="D363" s="164"/>
      <c r="E363" s="164"/>
      <c r="F363" s="164">
        <f>I363</f>
        <v>1</v>
      </c>
      <c r="G363" s="178" t="s">
        <v>2456</v>
      </c>
      <c r="H363" s="179" t="s">
        <v>2457</v>
      </c>
      <c r="I363" s="164">
        <v>1</v>
      </c>
      <c r="J363" s="167">
        <v>1</v>
      </c>
      <c r="K363" s="144"/>
      <c r="L363" s="168">
        <f>COUNT(I363:I363)</f>
        <v>1</v>
      </c>
      <c r="M363" s="164"/>
      <c r="N363" s="164"/>
      <c r="O363" s="164"/>
      <c r="P363" s="199"/>
      <c r="Q363" s="169" t="s">
        <v>1583</v>
      </c>
      <c r="R363" s="169" t="s">
        <v>1584</v>
      </c>
      <c r="S363" s="169" t="s">
        <v>1585</v>
      </c>
      <c r="T363" s="143"/>
      <c r="U363" s="143"/>
      <c r="V363" s="143"/>
      <c r="W363" s="163" t="s">
        <v>2458</v>
      </c>
      <c r="X363" s="164"/>
      <c r="Y363" s="164"/>
      <c r="Z363" s="164"/>
      <c r="AA363" s="163"/>
      <c r="AB363" s="163"/>
      <c r="AC363" s="164"/>
      <c r="AD363" s="164"/>
      <c r="AE363" s="163"/>
      <c r="AF363" s="164"/>
      <c r="AG363" s="164"/>
      <c r="AH363" s="170"/>
    </row>
    <row r="364" spans="1:34" ht="15" customHeight="1" x14ac:dyDescent="0.3">
      <c r="A364" s="138">
        <v>2664</v>
      </c>
      <c r="B364" s="163"/>
      <c r="C364" s="164"/>
      <c r="D364" s="164"/>
      <c r="E364" s="161">
        <f>COUNTIF(F364:F367,"&gt;0")</f>
        <v>3</v>
      </c>
      <c r="F364" s="161"/>
      <c r="G364" s="162" t="s">
        <v>2459</v>
      </c>
      <c r="H364" s="162" t="s">
        <v>2460</v>
      </c>
      <c r="I364" s="164"/>
      <c r="J364" s="167"/>
      <c r="K364" s="168"/>
      <c r="L364" s="164"/>
      <c r="M364" s="164"/>
      <c r="N364" s="164"/>
      <c r="O364" s="164"/>
      <c r="P364" s="199"/>
      <c r="Q364" s="143"/>
      <c r="R364" s="143"/>
      <c r="S364" s="143"/>
      <c r="T364" s="143"/>
      <c r="U364" s="143"/>
      <c r="V364" s="143"/>
      <c r="W364" s="163"/>
      <c r="X364" s="164"/>
      <c r="Y364" s="164"/>
      <c r="Z364" s="164"/>
      <c r="AA364" s="163"/>
      <c r="AB364" s="163"/>
      <c r="AC364" s="164"/>
      <c r="AD364" s="164"/>
      <c r="AE364" s="163"/>
      <c r="AF364" s="164"/>
      <c r="AG364" s="164"/>
      <c r="AH364" s="170"/>
    </row>
    <row r="365" spans="1:34" ht="15" customHeight="1" x14ac:dyDescent="0.3">
      <c r="A365" s="138">
        <v>2667</v>
      </c>
      <c r="B365" s="163"/>
      <c r="C365" s="164"/>
      <c r="D365" s="164"/>
      <c r="E365" s="164"/>
      <c r="F365" s="164">
        <f t="shared" ref="F365:F367" si="93">I365</f>
        <v>1</v>
      </c>
      <c r="G365" s="200" t="s">
        <v>2461</v>
      </c>
      <c r="H365" s="201" t="s">
        <v>2462</v>
      </c>
      <c r="I365" s="164">
        <v>1</v>
      </c>
      <c r="J365" s="167">
        <v>1</v>
      </c>
      <c r="K365" s="144"/>
      <c r="L365" s="164"/>
      <c r="M365" s="168">
        <f>COUNT(I365:I365)</f>
        <v>1</v>
      </c>
      <c r="N365" s="164"/>
      <c r="O365" s="164"/>
      <c r="P365" s="199"/>
      <c r="Q365" s="169" t="s">
        <v>1763</v>
      </c>
      <c r="R365" s="169" t="s">
        <v>1584</v>
      </c>
      <c r="S365" s="169" t="s">
        <v>1584</v>
      </c>
      <c r="T365" s="169" t="s">
        <v>1764</v>
      </c>
      <c r="U365" s="143"/>
      <c r="V365" s="143"/>
      <c r="W365" s="163" t="s">
        <v>2463</v>
      </c>
      <c r="X365" s="164"/>
      <c r="Y365" s="164"/>
      <c r="Z365" s="164"/>
      <c r="AA365" s="163"/>
      <c r="AB365" s="163" t="s">
        <v>1786</v>
      </c>
      <c r="AC365" s="164"/>
      <c r="AD365" s="164"/>
      <c r="AE365" s="163"/>
      <c r="AF365" s="164"/>
      <c r="AG365" s="164"/>
      <c r="AH365" s="170"/>
    </row>
    <row r="366" spans="1:34" ht="15" customHeight="1" x14ac:dyDescent="0.3">
      <c r="A366" s="138">
        <v>2674</v>
      </c>
      <c r="B366" s="163"/>
      <c r="C366" s="164"/>
      <c r="D366" s="164"/>
      <c r="E366" s="164"/>
      <c r="F366" s="164">
        <f t="shared" si="93"/>
        <v>1</v>
      </c>
      <c r="G366" s="165" t="s">
        <v>2464</v>
      </c>
      <c r="H366" s="166" t="s">
        <v>2465</v>
      </c>
      <c r="I366" s="164">
        <v>1</v>
      </c>
      <c r="J366" s="167">
        <v>1</v>
      </c>
      <c r="K366" s="168">
        <f t="shared" ref="K366:K367" si="94">COUNT(I366:I366)</f>
        <v>1</v>
      </c>
      <c r="L366" s="164"/>
      <c r="M366" s="164"/>
      <c r="N366" s="164"/>
      <c r="O366" s="164"/>
      <c r="P366" s="199"/>
      <c r="Q366" s="169" t="s">
        <v>1763</v>
      </c>
      <c r="R366" s="169" t="s">
        <v>1584</v>
      </c>
      <c r="S366" s="169" t="s">
        <v>1584</v>
      </c>
      <c r="T366" s="169" t="s">
        <v>1764</v>
      </c>
      <c r="U366" s="143"/>
      <c r="V366" s="143"/>
      <c r="W366" s="163" t="s">
        <v>2466</v>
      </c>
      <c r="X366" s="164"/>
      <c r="Y366" s="164"/>
      <c r="Z366" s="164"/>
      <c r="AA366" s="163"/>
      <c r="AB366" s="163" t="s">
        <v>1765</v>
      </c>
      <c r="AC366" s="164"/>
      <c r="AD366" s="164"/>
      <c r="AE366" s="163"/>
      <c r="AF366" s="164"/>
      <c r="AG366" s="164"/>
      <c r="AH366" s="170"/>
    </row>
    <row r="367" spans="1:34" ht="15" customHeight="1" x14ac:dyDescent="0.3">
      <c r="A367" s="138">
        <v>2676</v>
      </c>
      <c r="B367" s="163"/>
      <c r="C367" s="164"/>
      <c r="D367" s="164"/>
      <c r="E367" s="164"/>
      <c r="F367" s="164">
        <f t="shared" si="93"/>
        <v>1</v>
      </c>
      <c r="G367" s="194" t="s">
        <v>2467</v>
      </c>
      <c r="H367" s="163" t="s">
        <v>2468</v>
      </c>
      <c r="I367" s="164">
        <v>1</v>
      </c>
      <c r="J367" s="167">
        <v>1</v>
      </c>
      <c r="K367" s="168">
        <f t="shared" si="94"/>
        <v>1</v>
      </c>
      <c r="L367" s="164"/>
      <c r="M367" s="164"/>
      <c r="N367" s="164"/>
      <c r="O367" s="164"/>
      <c r="P367" s="199"/>
      <c r="Q367" s="195" t="s">
        <v>1689</v>
      </c>
      <c r="R367" s="143"/>
      <c r="S367" s="143"/>
      <c r="T367" s="143"/>
      <c r="U367" s="169" t="s">
        <v>1690</v>
      </c>
      <c r="V367" s="169" t="s">
        <v>1714</v>
      </c>
      <c r="W367" s="163" t="s">
        <v>2469</v>
      </c>
      <c r="X367" s="164"/>
      <c r="Y367" s="164"/>
      <c r="Z367" s="164"/>
      <c r="AA367" s="163"/>
      <c r="AB367" s="163"/>
      <c r="AC367" s="164"/>
      <c r="AD367" s="164"/>
      <c r="AE367" s="163"/>
      <c r="AF367" s="164"/>
      <c r="AG367" s="164"/>
      <c r="AH367" s="170"/>
    </row>
    <row r="368" spans="1:34" ht="15" customHeight="1" x14ac:dyDescent="0.3">
      <c r="A368" s="138">
        <v>2684</v>
      </c>
      <c r="B368" s="150"/>
      <c r="C368" s="150"/>
      <c r="D368" s="157">
        <f>COUNTIF(E368:E370,"&gt;0")</f>
        <v>1</v>
      </c>
      <c r="E368" s="157"/>
      <c r="F368" s="157"/>
      <c r="G368" s="158" t="s">
        <v>2470</v>
      </c>
      <c r="H368" s="158" t="s">
        <v>2471</v>
      </c>
      <c r="I368" s="159"/>
      <c r="J368" s="160"/>
      <c r="K368" s="155"/>
      <c r="L368" s="159"/>
      <c r="M368" s="159"/>
      <c r="N368" s="159"/>
      <c r="O368" s="159"/>
      <c r="P368" s="199"/>
      <c r="Q368" s="143"/>
      <c r="R368" s="143"/>
      <c r="S368" s="143"/>
      <c r="T368" s="143"/>
      <c r="U368" s="143"/>
      <c r="V368" s="143"/>
      <c r="W368" s="144"/>
      <c r="X368" s="144"/>
      <c r="Y368" s="144"/>
      <c r="Z368" s="144"/>
      <c r="AA368" s="144"/>
      <c r="AB368" s="144"/>
      <c r="AC368" s="144"/>
      <c r="AD368" s="144"/>
      <c r="AE368" s="144"/>
      <c r="AF368" s="144"/>
      <c r="AG368" s="144"/>
      <c r="AH368" s="145"/>
    </row>
    <row r="369" spans="1:34" ht="15" customHeight="1" x14ac:dyDescent="0.3">
      <c r="A369" s="138">
        <v>2685</v>
      </c>
      <c r="B369" s="150"/>
      <c r="C369" s="150"/>
      <c r="D369" s="150"/>
      <c r="E369" s="161">
        <f>COUNTIF(F369:F370,"&gt;0")</f>
        <v>1</v>
      </c>
      <c r="F369" s="161"/>
      <c r="G369" s="162" t="s">
        <v>2472</v>
      </c>
      <c r="H369" s="162" t="s">
        <v>2473</v>
      </c>
      <c r="I369" s="153"/>
      <c r="J369" s="154"/>
      <c r="K369" s="155"/>
      <c r="L369" s="153"/>
      <c r="M369" s="153"/>
      <c r="N369" s="153"/>
      <c r="O369" s="153"/>
      <c r="P369" s="199"/>
      <c r="Q369" s="143"/>
      <c r="R369" s="143"/>
      <c r="S369" s="143"/>
      <c r="T369" s="143"/>
      <c r="U369" s="143"/>
      <c r="V369" s="143"/>
      <c r="W369" s="144"/>
      <c r="X369" s="144"/>
      <c r="Y369" s="144"/>
      <c r="Z369" s="144"/>
      <c r="AA369" s="144"/>
      <c r="AB369" s="144"/>
      <c r="AC369" s="144"/>
      <c r="AD369" s="144"/>
      <c r="AE369" s="144"/>
      <c r="AF369" s="144"/>
      <c r="AG369" s="144"/>
      <c r="AH369" s="145"/>
    </row>
    <row r="370" spans="1:34" ht="15" customHeight="1" x14ac:dyDescent="0.3">
      <c r="A370" s="138">
        <v>2686</v>
      </c>
      <c r="B370" s="163"/>
      <c r="C370" s="164"/>
      <c r="D370" s="164"/>
      <c r="E370" s="164"/>
      <c r="F370" s="164">
        <f>I370</f>
        <v>1</v>
      </c>
      <c r="G370" s="194" t="s">
        <v>2474</v>
      </c>
      <c r="H370" s="163" t="s">
        <v>2475</v>
      </c>
      <c r="I370" s="164">
        <v>1</v>
      </c>
      <c r="J370" s="167">
        <v>1</v>
      </c>
      <c r="K370" s="168">
        <f>COUNT(I370:I370)</f>
        <v>1</v>
      </c>
      <c r="L370" s="164"/>
      <c r="M370" s="164"/>
      <c r="N370" s="164"/>
      <c r="O370" s="164"/>
      <c r="P370" s="199"/>
      <c r="Q370" s="195" t="s">
        <v>1689</v>
      </c>
      <c r="R370" s="143"/>
      <c r="S370" s="143"/>
      <c r="T370" s="143"/>
      <c r="U370" s="169" t="s">
        <v>1690</v>
      </c>
      <c r="V370" s="169" t="s">
        <v>1690</v>
      </c>
      <c r="W370" s="163" t="s">
        <v>2476</v>
      </c>
      <c r="X370" s="164"/>
      <c r="Y370" s="164"/>
      <c r="Z370" s="164"/>
      <c r="AA370" s="163"/>
      <c r="AB370" s="163"/>
      <c r="AC370" s="164"/>
      <c r="AD370" s="164"/>
      <c r="AE370" s="163"/>
      <c r="AF370" s="164"/>
      <c r="AG370" s="164"/>
      <c r="AH370" s="170"/>
    </row>
    <row r="371" spans="1:34" ht="15" customHeight="1" x14ac:dyDescent="0.3">
      <c r="A371" s="138">
        <v>2687</v>
      </c>
      <c r="B371" s="150"/>
      <c r="C371" s="150"/>
      <c r="D371" s="157">
        <f>COUNTIF(E371:E373,"&gt;0")</f>
        <v>1</v>
      </c>
      <c r="E371" s="157"/>
      <c r="F371" s="157"/>
      <c r="G371" s="158" t="s">
        <v>2477</v>
      </c>
      <c r="H371" s="158" t="s">
        <v>2478</v>
      </c>
      <c r="I371" s="153"/>
      <c r="J371" s="154"/>
      <c r="K371" s="155"/>
      <c r="L371" s="153"/>
      <c r="M371" s="153"/>
      <c r="N371" s="153"/>
      <c r="O371" s="153"/>
      <c r="P371" s="199"/>
      <c r="Q371" s="143"/>
      <c r="R371" s="143"/>
      <c r="S371" s="143"/>
      <c r="T371" s="143"/>
      <c r="U371" s="143"/>
      <c r="V371" s="143"/>
      <c r="W371" s="144"/>
      <c r="X371" s="144"/>
      <c r="Y371" s="144"/>
      <c r="Z371" s="144"/>
      <c r="AA371" s="144"/>
      <c r="AB371" s="144"/>
      <c r="AC371" s="144"/>
      <c r="AD371" s="144"/>
      <c r="AE371" s="144"/>
      <c r="AF371" s="144"/>
      <c r="AG371" s="144"/>
      <c r="AH371" s="145"/>
    </row>
    <row r="372" spans="1:34" ht="15" customHeight="1" x14ac:dyDescent="0.3">
      <c r="A372" s="138">
        <v>2688</v>
      </c>
      <c r="B372" s="150"/>
      <c r="C372" s="150"/>
      <c r="D372" s="150"/>
      <c r="E372" s="161">
        <f>COUNTIF(F372:F373,"&gt;0")</f>
        <v>1</v>
      </c>
      <c r="F372" s="161"/>
      <c r="G372" s="162" t="s">
        <v>2479</v>
      </c>
      <c r="H372" s="162" t="s">
        <v>2480</v>
      </c>
      <c r="I372" s="159"/>
      <c r="J372" s="160"/>
      <c r="K372" s="155"/>
      <c r="L372" s="159"/>
      <c r="M372" s="159"/>
      <c r="N372" s="159"/>
      <c r="O372" s="159"/>
      <c r="P372" s="199"/>
      <c r="Q372" s="143"/>
      <c r="R372" s="143"/>
      <c r="S372" s="143"/>
      <c r="T372" s="143"/>
      <c r="U372" s="143"/>
      <c r="V372" s="143"/>
      <c r="W372" s="144"/>
      <c r="X372" s="144"/>
      <c r="Y372" s="144"/>
      <c r="Z372" s="144"/>
      <c r="AA372" s="144"/>
      <c r="AB372" s="144"/>
      <c r="AC372" s="144"/>
      <c r="AD372" s="144"/>
      <c r="AE372" s="144"/>
      <c r="AF372" s="144"/>
      <c r="AG372" s="144"/>
      <c r="AH372" s="145"/>
    </row>
    <row r="373" spans="1:34" ht="15" customHeight="1" x14ac:dyDescent="0.3">
      <c r="A373" s="138">
        <v>2690</v>
      </c>
      <c r="B373" s="163"/>
      <c r="C373" s="164"/>
      <c r="D373" s="164"/>
      <c r="E373" s="164"/>
      <c r="F373" s="164">
        <f>I373</f>
        <v>1</v>
      </c>
      <c r="G373" s="165" t="s">
        <v>2481</v>
      </c>
      <c r="H373" s="166" t="s">
        <v>2482</v>
      </c>
      <c r="I373" s="164">
        <v>1</v>
      </c>
      <c r="J373" s="167">
        <v>1</v>
      </c>
      <c r="K373" s="168">
        <f>COUNT(I373:I373)</f>
        <v>1</v>
      </c>
      <c r="L373" s="164"/>
      <c r="M373" s="164"/>
      <c r="N373" s="164"/>
      <c r="O373" s="164"/>
      <c r="P373" s="199"/>
      <c r="Q373" s="169" t="s">
        <v>1763</v>
      </c>
      <c r="R373" s="169" t="s">
        <v>1584</v>
      </c>
      <c r="S373" s="169" t="s">
        <v>1584</v>
      </c>
      <c r="T373" s="169" t="s">
        <v>1764</v>
      </c>
      <c r="U373" s="143"/>
      <c r="V373" s="143"/>
      <c r="W373" s="163"/>
      <c r="X373" s="164"/>
      <c r="Y373" s="164"/>
      <c r="Z373" s="164"/>
      <c r="AA373" s="163"/>
      <c r="AB373" s="163" t="s">
        <v>1854</v>
      </c>
      <c r="AC373" s="164"/>
      <c r="AD373" s="164"/>
      <c r="AE373" s="163"/>
      <c r="AF373" s="164"/>
      <c r="AG373" s="164"/>
      <c r="AH373" s="170"/>
    </row>
    <row r="374" spans="1:34" ht="15" customHeight="1" x14ac:dyDescent="0.3">
      <c r="A374" s="138">
        <v>2703</v>
      </c>
      <c r="B374" s="150"/>
      <c r="C374" s="150"/>
      <c r="D374" s="157">
        <f>COUNTIF(E374:E376,"&gt;0")</f>
        <v>1</v>
      </c>
      <c r="E374" s="157"/>
      <c r="F374" s="157"/>
      <c r="G374" s="158" t="s">
        <v>2483</v>
      </c>
      <c r="H374" s="158" t="s">
        <v>2484</v>
      </c>
      <c r="I374" s="159"/>
      <c r="J374" s="160"/>
      <c r="K374" s="155"/>
      <c r="L374" s="159"/>
      <c r="M374" s="159"/>
      <c r="N374" s="159"/>
      <c r="O374" s="159"/>
      <c r="P374" s="199"/>
      <c r="Q374" s="143"/>
      <c r="R374" s="143"/>
      <c r="S374" s="143"/>
      <c r="T374" s="143"/>
      <c r="U374" s="143"/>
      <c r="V374" s="143"/>
      <c r="W374" s="144"/>
      <c r="X374" s="144"/>
      <c r="Y374" s="144"/>
      <c r="Z374" s="144"/>
      <c r="AA374" s="144"/>
      <c r="AB374" s="144"/>
      <c r="AC374" s="144"/>
      <c r="AD374" s="144"/>
      <c r="AE374" s="144"/>
      <c r="AF374" s="144"/>
      <c r="AG374" s="144"/>
      <c r="AH374" s="145"/>
    </row>
    <row r="375" spans="1:34" ht="15" customHeight="1" x14ac:dyDescent="0.3">
      <c r="A375" s="138">
        <v>2704</v>
      </c>
      <c r="B375" s="150"/>
      <c r="C375" s="150"/>
      <c r="D375" s="150"/>
      <c r="E375" s="161">
        <f>COUNTIF(F375:F376,"&gt;0")</f>
        <v>1</v>
      </c>
      <c r="F375" s="161"/>
      <c r="G375" s="162" t="s">
        <v>2485</v>
      </c>
      <c r="H375" s="162" t="s">
        <v>2486</v>
      </c>
      <c r="I375" s="153"/>
      <c r="J375" s="154"/>
      <c r="K375" s="155"/>
      <c r="L375" s="153"/>
      <c r="M375" s="153"/>
      <c r="N375" s="153"/>
      <c r="O375" s="153"/>
      <c r="P375" s="199"/>
      <c r="Q375" s="143"/>
      <c r="R375" s="143"/>
      <c r="S375" s="143"/>
      <c r="T375" s="143"/>
      <c r="U375" s="143"/>
      <c r="V375" s="143"/>
      <c r="W375" s="144"/>
      <c r="X375" s="144"/>
      <c r="Y375" s="144"/>
      <c r="Z375" s="144"/>
      <c r="AA375" s="144"/>
      <c r="AB375" s="144"/>
      <c r="AC375" s="144"/>
      <c r="AD375" s="144"/>
      <c r="AE375" s="144"/>
      <c r="AF375" s="144"/>
      <c r="AG375" s="144"/>
      <c r="AH375" s="145"/>
    </row>
    <row r="376" spans="1:34" ht="15" customHeight="1" x14ac:dyDescent="0.3">
      <c r="A376" s="138">
        <v>2706</v>
      </c>
      <c r="B376" s="163"/>
      <c r="C376" s="164"/>
      <c r="D376" s="164"/>
      <c r="E376" s="164"/>
      <c r="F376" s="164">
        <f>I376</f>
        <v>1</v>
      </c>
      <c r="G376" s="165" t="s">
        <v>2487</v>
      </c>
      <c r="H376" s="166" t="s">
        <v>2488</v>
      </c>
      <c r="I376" s="164">
        <v>1</v>
      </c>
      <c r="J376" s="167">
        <v>1</v>
      </c>
      <c r="K376" s="168">
        <f>COUNT(I376:I376)</f>
        <v>1</v>
      </c>
      <c r="L376" s="164"/>
      <c r="M376" s="164"/>
      <c r="N376" s="164"/>
      <c r="O376" s="164"/>
      <c r="P376" s="199"/>
      <c r="Q376" s="169" t="s">
        <v>1583</v>
      </c>
      <c r="R376" s="169" t="s">
        <v>1584</v>
      </c>
      <c r="S376" s="169" t="s">
        <v>1585</v>
      </c>
      <c r="T376" s="143"/>
      <c r="U376" s="143"/>
      <c r="V376" s="143"/>
      <c r="W376" s="163" t="s">
        <v>2489</v>
      </c>
      <c r="X376" s="164"/>
      <c r="Y376" s="164"/>
      <c r="Z376" s="164"/>
      <c r="AA376" s="163"/>
      <c r="AB376" s="163"/>
      <c r="AC376" s="164"/>
      <c r="AD376" s="164"/>
      <c r="AE376" s="163"/>
      <c r="AF376" s="164"/>
      <c r="AG376" s="164"/>
      <c r="AH376" s="170"/>
    </row>
    <row r="377" spans="1:34" ht="15" customHeight="1" x14ac:dyDescent="0.3">
      <c r="A377" s="138">
        <v>2707</v>
      </c>
      <c r="B377" s="150"/>
      <c r="C377" s="150"/>
      <c r="D377" s="157">
        <f>COUNTIF(E377:E394,"&gt;0")</f>
        <v>7</v>
      </c>
      <c r="E377" s="157"/>
      <c r="F377" s="157"/>
      <c r="G377" s="158" t="s">
        <v>2490</v>
      </c>
      <c r="H377" s="158" t="s">
        <v>2491</v>
      </c>
      <c r="I377" s="159"/>
      <c r="J377" s="160"/>
      <c r="K377" s="155"/>
      <c r="L377" s="159"/>
      <c r="M377" s="159"/>
      <c r="N377" s="159"/>
      <c r="O377" s="159"/>
      <c r="P377" s="199"/>
      <c r="Q377" s="143"/>
      <c r="R377" s="143"/>
      <c r="S377" s="143"/>
      <c r="T377" s="143"/>
      <c r="U377" s="143"/>
      <c r="V377" s="143"/>
      <c r="W377" s="144"/>
      <c r="X377" s="144"/>
      <c r="Y377" s="144"/>
      <c r="Z377" s="144"/>
      <c r="AA377" s="144"/>
      <c r="AB377" s="144"/>
      <c r="AC377" s="144"/>
      <c r="AD377" s="144"/>
      <c r="AE377" s="144"/>
      <c r="AF377" s="144"/>
      <c r="AG377" s="144"/>
      <c r="AH377" s="145"/>
    </row>
    <row r="378" spans="1:34" ht="15" customHeight="1" x14ac:dyDescent="0.3">
      <c r="A378" s="138">
        <v>2710</v>
      </c>
      <c r="B378" s="150"/>
      <c r="C378" s="150"/>
      <c r="D378" s="150"/>
      <c r="E378" s="161">
        <f>COUNTIF(F378:F379,"&gt;0")</f>
        <v>1</v>
      </c>
      <c r="F378" s="161"/>
      <c r="G378" s="162" t="s">
        <v>2492</v>
      </c>
      <c r="H378" s="162" t="s">
        <v>2493</v>
      </c>
      <c r="I378" s="153"/>
      <c r="J378" s="154"/>
      <c r="K378" s="155"/>
      <c r="L378" s="153"/>
      <c r="M378" s="153"/>
      <c r="N378" s="153"/>
      <c r="O378" s="153"/>
      <c r="P378" s="199"/>
      <c r="Q378" s="143"/>
      <c r="R378" s="143"/>
      <c r="S378" s="143"/>
      <c r="T378" s="143"/>
      <c r="U378" s="143"/>
      <c r="V378" s="143"/>
      <c r="W378" s="144"/>
      <c r="X378" s="144"/>
      <c r="Y378" s="144"/>
      <c r="Z378" s="144"/>
      <c r="AA378" s="144"/>
      <c r="AB378" s="144"/>
      <c r="AC378" s="144"/>
      <c r="AD378" s="144"/>
      <c r="AE378" s="144"/>
      <c r="AF378" s="144"/>
      <c r="AG378" s="144"/>
      <c r="AH378" s="145"/>
    </row>
    <row r="379" spans="1:34" ht="15" customHeight="1" x14ac:dyDescent="0.3">
      <c r="A379" s="138">
        <v>2711</v>
      </c>
      <c r="B379" s="163"/>
      <c r="C379" s="164"/>
      <c r="D379" s="164"/>
      <c r="E379" s="164"/>
      <c r="F379" s="164">
        <f t="shared" ref="F379" si="95">I379</f>
        <v>1</v>
      </c>
      <c r="G379" s="165" t="s">
        <v>2494</v>
      </c>
      <c r="H379" s="166" t="s">
        <v>2495</v>
      </c>
      <c r="I379" s="164">
        <v>1</v>
      </c>
      <c r="J379" s="167">
        <v>1</v>
      </c>
      <c r="K379" s="168">
        <f>COUNT(I379:I379)</f>
        <v>1</v>
      </c>
      <c r="L379" s="164"/>
      <c r="M379" s="164"/>
      <c r="N379" s="164"/>
      <c r="O379" s="164"/>
      <c r="P379" s="199"/>
      <c r="Q379" s="169" t="s">
        <v>1583</v>
      </c>
      <c r="R379" s="169" t="s">
        <v>1584</v>
      </c>
      <c r="S379" s="169" t="s">
        <v>1585</v>
      </c>
      <c r="T379" s="143"/>
      <c r="U379" s="143"/>
      <c r="V379" s="143"/>
      <c r="W379" s="163"/>
      <c r="X379" s="164"/>
      <c r="Y379" s="164"/>
      <c r="Z379" s="164"/>
      <c r="AA379" s="163"/>
      <c r="AB379" s="163"/>
      <c r="AC379" s="164"/>
      <c r="AD379" s="164"/>
      <c r="AE379" s="163"/>
      <c r="AF379" s="164"/>
      <c r="AG379" s="164"/>
      <c r="AH379" s="170"/>
    </row>
    <row r="380" spans="1:34" ht="15" customHeight="1" x14ac:dyDescent="0.3">
      <c r="A380" s="138">
        <v>2712</v>
      </c>
      <c r="B380" s="163"/>
      <c r="C380" s="164"/>
      <c r="D380" s="164"/>
      <c r="E380" s="161">
        <f>COUNTIF(F380:F382,"&gt;0")</f>
        <v>2</v>
      </c>
      <c r="F380" s="161"/>
      <c r="G380" s="162" t="s">
        <v>2496</v>
      </c>
      <c r="H380" s="162" t="s">
        <v>2497</v>
      </c>
      <c r="I380" s="164"/>
      <c r="J380" s="167"/>
      <c r="K380" s="168"/>
      <c r="L380" s="164"/>
      <c r="M380" s="164"/>
      <c r="N380" s="164"/>
      <c r="O380" s="164"/>
      <c r="P380" s="199"/>
      <c r="Q380" s="143"/>
      <c r="R380" s="143"/>
      <c r="S380" s="143"/>
      <c r="T380" s="143"/>
      <c r="U380" s="143"/>
      <c r="V380" s="143"/>
      <c r="W380" s="163"/>
      <c r="X380" s="164"/>
      <c r="Y380" s="164"/>
      <c r="Z380" s="164"/>
      <c r="AA380" s="163"/>
      <c r="AB380" s="163"/>
      <c r="AC380" s="164"/>
      <c r="AD380" s="164"/>
      <c r="AE380" s="163"/>
      <c r="AF380" s="164"/>
      <c r="AG380" s="164"/>
      <c r="AH380" s="170"/>
    </row>
    <row r="381" spans="1:34" ht="15" customHeight="1" x14ac:dyDescent="0.3">
      <c r="A381" s="138">
        <v>2715</v>
      </c>
      <c r="B381" s="163"/>
      <c r="C381" s="164"/>
      <c r="D381" s="164"/>
      <c r="E381" s="164"/>
      <c r="F381" s="164">
        <f t="shared" ref="F381:F382" si="96">I381</f>
        <v>1</v>
      </c>
      <c r="G381" s="165" t="s">
        <v>2498</v>
      </c>
      <c r="H381" s="166" t="s">
        <v>2499</v>
      </c>
      <c r="I381" s="164">
        <v>1</v>
      </c>
      <c r="J381" s="167">
        <v>1</v>
      </c>
      <c r="K381" s="168">
        <f>COUNT(I381:I381)</f>
        <v>1</v>
      </c>
      <c r="L381" s="164"/>
      <c r="M381" s="164"/>
      <c r="N381" s="164"/>
      <c r="O381" s="164"/>
      <c r="P381" s="199"/>
      <c r="Q381" s="169" t="s">
        <v>1763</v>
      </c>
      <c r="R381" s="169" t="s">
        <v>1584</v>
      </c>
      <c r="S381" s="169" t="s">
        <v>1584</v>
      </c>
      <c r="T381" s="169" t="s">
        <v>1764</v>
      </c>
      <c r="U381" s="143"/>
      <c r="V381" s="143"/>
      <c r="W381" s="163" t="s">
        <v>2500</v>
      </c>
      <c r="X381" s="164"/>
      <c r="Y381" s="164"/>
      <c r="Z381" s="164"/>
      <c r="AA381" s="163"/>
      <c r="AB381" s="163" t="s">
        <v>1765</v>
      </c>
      <c r="AC381" s="164"/>
      <c r="AD381" s="164"/>
      <c r="AE381" s="163"/>
      <c r="AF381" s="164"/>
      <c r="AG381" s="164"/>
      <c r="AH381" s="170"/>
    </row>
    <row r="382" spans="1:34" ht="15" customHeight="1" x14ac:dyDescent="0.3">
      <c r="A382" s="138">
        <v>2717</v>
      </c>
      <c r="B382" s="163"/>
      <c r="C382" s="164"/>
      <c r="D382" s="164"/>
      <c r="E382" s="164"/>
      <c r="F382" s="164">
        <f t="shared" si="96"/>
        <v>1</v>
      </c>
      <c r="G382" s="200" t="s">
        <v>2501</v>
      </c>
      <c r="H382" s="201" t="s">
        <v>2502</v>
      </c>
      <c r="I382" s="164">
        <v>1</v>
      </c>
      <c r="J382" s="167">
        <v>1</v>
      </c>
      <c r="K382" s="164"/>
      <c r="L382" s="210"/>
      <c r="M382" s="155">
        <f>COUNT(I382)</f>
        <v>1</v>
      </c>
      <c r="N382" s="164"/>
      <c r="O382" s="164"/>
      <c r="P382" s="199"/>
      <c r="Q382" s="169" t="s">
        <v>1583</v>
      </c>
      <c r="R382" s="169" t="s">
        <v>1584</v>
      </c>
      <c r="S382" s="169" t="s">
        <v>1585</v>
      </c>
      <c r="T382" s="143"/>
      <c r="U382" s="143"/>
      <c r="V382" s="143"/>
      <c r="W382" s="163" t="s">
        <v>2503</v>
      </c>
      <c r="X382" s="164"/>
      <c r="Y382" s="164"/>
      <c r="Z382" s="164"/>
      <c r="AA382" s="163"/>
      <c r="AB382" s="163"/>
      <c r="AC382" s="164"/>
      <c r="AD382" s="164"/>
      <c r="AE382" s="163"/>
      <c r="AF382" s="164"/>
      <c r="AG382" s="164"/>
      <c r="AH382" s="170"/>
    </row>
    <row r="383" spans="1:34" ht="15" customHeight="1" x14ac:dyDescent="0.3">
      <c r="A383" s="138">
        <v>2723</v>
      </c>
      <c r="B383" s="180"/>
      <c r="C383" s="181"/>
      <c r="D383" s="181"/>
      <c r="E383" s="161">
        <f>COUNTIF(F383:F384,"&gt;0")</f>
        <v>1</v>
      </c>
      <c r="F383" s="161"/>
      <c r="G383" s="162" t="s">
        <v>2504</v>
      </c>
      <c r="H383" s="162" t="s">
        <v>2505</v>
      </c>
      <c r="I383" s="181"/>
      <c r="J383" s="182"/>
      <c r="K383" s="168"/>
      <c r="L383" s="181"/>
      <c r="M383" s="181"/>
      <c r="N383" s="155"/>
      <c r="O383" s="155"/>
      <c r="P383" s="199"/>
      <c r="Q383" s="143"/>
      <c r="R383" s="143"/>
      <c r="S383" s="143"/>
      <c r="T383" s="143"/>
      <c r="U383" s="143"/>
      <c r="V383" s="143"/>
      <c r="W383" s="180"/>
      <c r="X383" s="181"/>
      <c r="Y383" s="181"/>
      <c r="Z383" s="181"/>
      <c r="AA383" s="180"/>
      <c r="AB383" s="180"/>
      <c r="AC383" s="181"/>
      <c r="AD383" s="181"/>
      <c r="AE383" s="180"/>
      <c r="AF383" s="181"/>
      <c r="AG383" s="181"/>
      <c r="AH383" s="183"/>
    </row>
    <row r="384" spans="1:34" ht="15" customHeight="1" x14ac:dyDescent="0.3">
      <c r="A384" s="138">
        <v>2727</v>
      </c>
      <c r="B384" s="163"/>
      <c r="C384" s="164"/>
      <c r="D384" s="164"/>
      <c r="E384" s="164"/>
      <c r="F384" s="164">
        <f t="shared" ref="F384" si="97">I384</f>
        <v>1</v>
      </c>
      <c r="G384" s="165" t="s">
        <v>2506</v>
      </c>
      <c r="H384" s="166" t="s">
        <v>2507</v>
      </c>
      <c r="I384" s="164">
        <v>1</v>
      </c>
      <c r="J384" s="167">
        <v>1</v>
      </c>
      <c r="K384" s="168">
        <f t="shared" ref="K384" si="98">COUNT(I384:I384)</f>
        <v>1</v>
      </c>
      <c r="L384" s="164"/>
      <c r="M384" s="164"/>
      <c r="N384" s="164"/>
      <c r="O384" s="164"/>
      <c r="P384" s="199"/>
      <c r="Q384" s="169" t="s">
        <v>1583</v>
      </c>
      <c r="R384" s="169" t="s">
        <v>1584</v>
      </c>
      <c r="S384" s="169" t="s">
        <v>1585</v>
      </c>
      <c r="T384" s="143"/>
      <c r="U384" s="143"/>
      <c r="V384" s="143"/>
      <c r="W384" s="163" t="s">
        <v>2508</v>
      </c>
      <c r="X384" s="164"/>
      <c r="Y384" s="164"/>
      <c r="Z384" s="164"/>
      <c r="AA384" s="163"/>
      <c r="AB384" s="163"/>
      <c r="AC384" s="164"/>
      <c r="AD384" s="164"/>
      <c r="AE384" s="163"/>
      <c r="AF384" s="164" t="s">
        <v>1637</v>
      </c>
      <c r="AG384" s="164"/>
      <c r="AH384" s="170"/>
    </row>
    <row r="385" spans="1:34" ht="15" customHeight="1" x14ac:dyDescent="0.3">
      <c r="A385" s="138">
        <v>2779</v>
      </c>
      <c r="B385" s="163"/>
      <c r="C385" s="164"/>
      <c r="D385" s="164"/>
      <c r="E385" s="161">
        <f>COUNTIF(F385:F386,"&gt;0")</f>
        <v>1</v>
      </c>
      <c r="F385" s="161"/>
      <c r="G385" s="162" t="s">
        <v>2509</v>
      </c>
      <c r="H385" s="162" t="s">
        <v>2510</v>
      </c>
      <c r="I385" s="164"/>
      <c r="J385" s="167"/>
      <c r="K385" s="168"/>
      <c r="L385" s="164"/>
      <c r="M385" s="164"/>
      <c r="N385" s="164"/>
      <c r="O385" s="164"/>
      <c r="P385" s="199"/>
      <c r="Q385" s="143"/>
      <c r="R385" s="143"/>
      <c r="S385" s="143"/>
      <c r="T385" s="143"/>
      <c r="U385" s="143"/>
      <c r="V385" s="143"/>
      <c r="W385" s="163"/>
      <c r="X385" s="164"/>
      <c r="Y385" s="164"/>
      <c r="Z385" s="164"/>
      <c r="AA385" s="163"/>
      <c r="AB385" s="163"/>
      <c r="AC385" s="164"/>
      <c r="AD385" s="164"/>
      <c r="AE385" s="163"/>
      <c r="AF385" s="164"/>
      <c r="AG385" s="164"/>
      <c r="AH385" s="170"/>
    </row>
    <row r="386" spans="1:34" ht="15" customHeight="1" x14ac:dyDescent="0.3">
      <c r="A386" s="138">
        <v>2781</v>
      </c>
      <c r="B386" s="163"/>
      <c r="C386" s="164"/>
      <c r="D386" s="164"/>
      <c r="E386" s="164"/>
      <c r="F386" s="164">
        <f>I386</f>
        <v>1</v>
      </c>
      <c r="G386" s="165" t="s">
        <v>2511</v>
      </c>
      <c r="H386" s="166" t="s">
        <v>2512</v>
      </c>
      <c r="I386" s="164">
        <v>1</v>
      </c>
      <c r="J386" s="167">
        <v>1</v>
      </c>
      <c r="K386" s="168">
        <f>COUNT(I386:I386)</f>
        <v>1</v>
      </c>
      <c r="L386" s="164"/>
      <c r="M386" s="164"/>
      <c r="N386" s="164"/>
      <c r="O386" s="164"/>
      <c r="P386" s="199"/>
      <c r="Q386" s="169" t="s">
        <v>1583</v>
      </c>
      <c r="R386" s="169" t="s">
        <v>1584</v>
      </c>
      <c r="S386" s="169" t="s">
        <v>1585</v>
      </c>
      <c r="T386" s="143"/>
      <c r="U386" s="143"/>
      <c r="V386" s="143"/>
      <c r="W386" s="163" t="s">
        <v>2513</v>
      </c>
      <c r="X386" s="164"/>
      <c r="Y386" s="164"/>
      <c r="Z386" s="164"/>
      <c r="AA386" s="163"/>
      <c r="AB386" s="163"/>
      <c r="AC386" s="164"/>
      <c r="AD386" s="164"/>
      <c r="AE386" s="163"/>
      <c r="AF386" s="164"/>
      <c r="AG386" s="164"/>
      <c r="AH386" s="170"/>
    </row>
    <row r="387" spans="1:34" ht="15" customHeight="1" x14ac:dyDescent="0.3">
      <c r="A387" s="138">
        <v>2789</v>
      </c>
      <c r="B387" s="163"/>
      <c r="C387" s="164"/>
      <c r="D387" s="164"/>
      <c r="E387" s="161">
        <f>COUNTIF(F387:F388,"&gt;0")</f>
        <v>1</v>
      </c>
      <c r="F387" s="161"/>
      <c r="G387" s="162" t="s">
        <v>2514</v>
      </c>
      <c r="H387" s="162" t="s">
        <v>2515</v>
      </c>
      <c r="I387" s="164"/>
      <c r="J387" s="167"/>
      <c r="K387" s="168"/>
      <c r="L387" s="164"/>
      <c r="M387" s="164"/>
      <c r="N387" s="164"/>
      <c r="O387" s="164"/>
      <c r="P387" s="199"/>
      <c r="Q387" s="143"/>
      <c r="R387" s="143"/>
      <c r="S387" s="143"/>
      <c r="T387" s="143"/>
      <c r="U387" s="143"/>
      <c r="V387" s="143"/>
      <c r="W387" s="163"/>
      <c r="X387" s="164"/>
      <c r="Y387" s="164"/>
      <c r="Z387" s="164"/>
      <c r="AA387" s="163"/>
      <c r="AB387" s="163"/>
      <c r="AC387" s="164"/>
      <c r="AD387" s="164"/>
      <c r="AE387" s="163"/>
      <c r="AF387" s="164"/>
      <c r="AG387" s="164"/>
      <c r="AH387" s="170"/>
    </row>
    <row r="388" spans="1:34" ht="15" customHeight="1" x14ac:dyDescent="0.3">
      <c r="A388" s="138">
        <v>2793</v>
      </c>
      <c r="B388" s="163"/>
      <c r="C388" s="164"/>
      <c r="D388" s="164"/>
      <c r="E388" s="164"/>
      <c r="F388" s="164">
        <f t="shared" ref="F388" si="99">I388</f>
        <v>1</v>
      </c>
      <c r="G388" s="194" t="s">
        <v>2516</v>
      </c>
      <c r="H388" s="163" t="s">
        <v>2517</v>
      </c>
      <c r="I388" s="164">
        <v>1</v>
      </c>
      <c r="J388" s="167">
        <v>1</v>
      </c>
      <c r="K388" s="168">
        <f>COUNT(I388:I388)</f>
        <v>1</v>
      </c>
      <c r="L388" s="164"/>
      <c r="M388" s="164"/>
      <c r="N388" s="164"/>
      <c r="O388" s="164"/>
      <c r="P388" s="199"/>
      <c r="Q388" s="195" t="s">
        <v>1689</v>
      </c>
      <c r="R388" s="143"/>
      <c r="S388" s="143"/>
      <c r="T388" s="143"/>
      <c r="U388" s="169" t="s">
        <v>1690</v>
      </c>
      <c r="V388" s="169" t="s">
        <v>1714</v>
      </c>
      <c r="W388" s="163" t="s">
        <v>2518</v>
      </c>
      <c r="X388" s="164"/>
      <c r="Y388" s="164"/>
      <c r="Z388" s="164"/>
      <c r="AA388" s="163"/>
      <c r="AB388" s="163" t="s">
        <v>1786</v>
      </c>
      <c r="AC388" s="164"/>
      <c r="AD388" s="164"/>
      <c r="AE388" s="163"/>
      <c r="AF388" s="164"/>
      <c r="AG388" s="164"/>
      <c r="AH388" s="170"/>
    </row>
    <row r="389" spans="1:34" ht="15" customHeight="1" x14ac:dyDescent="0.3">
      <c r="A389" s="138">
        <v>2815</v>
      </c>
      <c r="B389" s="163"/>
      <c r="C389" s="164"/>
      <c r="D389" s="164"/>
      <c r="E389" s="161">
        <f>COUNTIF(F389:F390,"&gt;0")</f>
        <v>1</v>
      </c>
      <c r="F389" s="161"/>
      <c r="G389" s="162" t="s">
        <v>2519</v>
      </c>
      <c r="H389" s="162" t="s">
        <v>2520</v>
      </c>
      <c r="I389" s="164"/>
      <c r="J389" s="167"/>
      <c r="K389" s="168"/>
      <c r="L389" s="164"/>
      <c r="M389" s="164"/>
      <c r="N389" s="164"/>
      <c r="O389" s="164"/>
      <c r="P389" s="199"/>
      <c r="Q389" s="143"/>
      <c r="R389" s="143"/>
      <c r="S389" s="143"/>
      <c r="T389" s="143"/>
      <c r="U389" s="143"/>
      <c r="V389" s="143"/>
      <c r="W389" s="163"/>
      <c r="X389" s="164"/>
      <c r="Y389" s="164"/>
      <c r="Z389" s="164"/>
      <c r="AA389" s="163"/>
      <c r="AB389" s="163"/>
      <c r="AC389" s="164"/>
      <c r="AD389" s="164"/>
      <c r="AE389" s="163"/>
      <c r="AF389" s="164"/>
      <c r="AG389" s="164"/>
      <c r="AH389" s="170"/>
    </row>
    <row r="390" spans="1:34" ht="15" customHeight="1" x14ac:dyDescent="0.3">
      <c r="A390" s="138">
        <v>2818</v>
      </c>
      <c r="B390" s="163"/>
      <c r="C390" s="164"/>
      <c r="D390" s="164"/>
      <c r="E390" s="164"/>
      <c r="F390" s="164">
        <f>I390</f>
        <v>1</v>
      </c>
      <c r="G390" s="165" t="s">
        <v>2521</v>
      </c>
      <c r="H390" s="166" t="s">
        <v>2522</v>
      </c>
      <c r="I390" s="164">
        <v>1</v>
      </c>
      <c r="J390" s="167">
        <v>1</v>
      </c>
      <c r="K390" s="168">
        <f>COUNT(I390:I390)</f>
        <v>1</v>
      </c>
      <c r="L390" s="164"/>
      <c r="M390" s="164"/>
      <c r="N390" s="164"/>
      <c r="O390" s="164"/>
      <c r="P390" s="199"/>
      <c r="Q390" s="169" t="s">
        <v>1763</v>
      </c>
      <c r="R390" s="169" t="s">
        <v>1584</v>
      </c>
      <c r="S390" s="169" t="s">
        <v>1584</v>
      </c>
      <c r="T390" s="169" t="s">
        <v>1764</v>
      </c>
      <c r="U390" s="143"/>
      <c r="V390" s="143"/>
      <c r="W390" s="163" t="s">
        <v>2523</v>
      </c>
      <c r="X390" s="164"/>
      <c r="Y390" s="164"/>
      <c r="Z390" s="164"/>
      <c r="AA390" s="163"/>
      <c r="AB390" s="163" t="s">
        <v>1786</v>
      </c>
      <c r="AC390" s="164"/>
      <c r="AD390" s="164"/>
      <c r="AE390" s="163"/>
      <c r="AF390" s="164"/>
      <c r="AG390" s="164"/>
      <c r="AH390" s="170"/>
    </row>
    <row r="391" spans="1:34" ht="15" customHeight="1" x14ac:dyDescent="0.3">
      <c r="A391" s="138">
        <v>2819</v>
      </c>
      <c r="B391" s="163"/>
      <c r="C391" s="164"/>
      <c r="D391" s="164"/>
      <c r="E391" s="161">
        <f>COUNTIF(F391:F394,"&gt;0")</f>
        <v>3</v>
      </c>
      <c r="F391" s="161"/>
      <c r="G391" s="162" t="s">
        <v>2524</v>
      </c>
      <c r="H391" s="162" t="s">
        <v>2525</v>
      </c>
      <c r="I391" s="164"/>
      <c r="J391" s="167"/>
      <c r="K391" s="168"/>
      <c r="L391" s="164"/>
      <c r="M391" s="164"/>
      <c r="N391" s="164"/>
      <c r="O391" s="164"/>
      <c r="P391" s="199"/>
      <c r="Q391" s="143"/>
      <c r="R391" s="143"/>
      <c r="S391" s="143"/>
      <c r="T391" s="143"/>
      <c r="U391" s="143"/>
      <c r="V391" s="143"/>
      <c r="W391" s="163"/>
      <c r="X391" s="164"/>
      <c r="Y391" s="164"/>
      <c r="Z391" s="164"/>
      <c r="AA391" s="163"/>
      <c r="AB391" s="163"/>
      <c r="AC391" s="164"/>
      <c r="AD391" s="164"/>
      <c r="AE391" s="163"/>
      <c r="AF391" s="164"/>
      <c r="AG391" s="164"/>
      <c r="AH391" s="170"/>
    </row>
    <row r="392" spans="1:34" ht="15" customHeight="1" x14ac:dyDescent="0.3">
      <c r="A392" s="138">
        <v>2820</v>
      </c>
      <c r="B392" s="163"/>
      <c r="C392" s="164"/>
      <c r="D392" s="164"/>
      <c r="E392" s="164"/>
      <c r="F392" s="164">
        <f t="shared" ref="F392:F394" si="100">I392</f>
        <v>1</v>
      </c>
      <c r="G392" s="165" t="s">
        <v>2526</v>
      </c>
      <c r="H392" s="166" t="s">
        <v>2527</v>
      </c>
      <c r="I392" s="164">
        <v>1</v>
      </c>
      <c r="J392" s="167">
        <v>1</v>
      </c>
      <c r="K392" s="155">
        <f>COUNT(I392)</f>
        <v>1</v>
      </c>
      <c r="L392" s="144"/>
      <c r="M392" s="164"/>
      <c r="N392" s="164"/>
      <c r="O392" s="164"/>
      <c r="P392" s="199"/>
      <c r="Q392" s="169" t="s">
        <v>1583</v>
      </c>
      <c r="R392" s="169" t="s">
        <v>1584</v>
      </c>
      <c r="S392" s="169" t="s">
        <v>1585</v>
      </c>
      <c r="T392" s="143"/>
      <c r="U392" s="143"/>
      <c r="V392" s="143"/>
      <c r="W392" s="163" t="s">
        <v>2528</v>
      </c>
      <c r="X392" s="164"/>
      <c r="Y392" s="164"/>
      <c r="Z392" s="164"/>
      <c r="AA392" s="163"/>
      <c r="AB392" s="163"/>
      <c r="AC392" s="164"/>
      <c r="AD392" s="164"/>
      <c r="AE392" s="163"/>
      <c r="AF392" s="164"/>
      <c r="AG392" s="164"/>
      <c r="AH392" s="170"/>
    </row>
    <row r="393" spans="1:34" ht="15" customHeight="1" x14ac:dyDescent="0.3">
      <c r="A393" s="138">
        <v>2821</v>
      </c>
      <c r="B393" s="163"/>
      <c r="C393" s="164"/>
      <c r="D393" s="164"/>
      <c r="E393" s="164"/>
      <c r="F393" s="164">
        <f t="shared" si="100"/>
        <v>1</v>
      </c>
      <c r="G393" s="165" t="s">
        <v>2529</v>
      </c>
      <c r="H393" s="166" t="s">
        <v>2530</v>
      </c>
      <c r="I393" s="164">
        <v>1</v>
      </c>
      <c r="J393" s="167">
        <v>1</v>
      </c>
      <c r="K393" s="168">
        <f t="shared" ref="K393:K394" si="101">COUNT(I393:I393)</f>
        <v>1</v>
      </c>
      <c r="L393" s="164"/>
      <c r="M393" s="164"/>
      <c r="N393" s="164"/>
      <c r="O393" s="164"/>
      <c r="P393" s="199"/>
      <c r="Q393" s="169" t="s">
        <v>1583</v>
      </c>
      <c r="R393" s="169" t="s">
        <v>1584</v>
      </c>
      <c r="S393" s="169" t="s">
        <v>1585</v>
      </c>
      <c r="T393" s="143"/>
      <c r="U393" s="143"/>
      <c r="V393" s="143"/>
      <c r="W393" s="163" t="s">
        <v>2531</v>
      </c>
      <c r="X393" s="164"/>
      <c r="Y393" s="164"/>
      <c r="Z393" s="164"/>
      <c r="AA393" s="163"/>
      <c r="AB393" s="163"/>
      <c r="AC393" s="164"/>
      <c r="AD393" s="164"/>
      <c r="AE393" s="163"/>
      <c r="AF393" s="164"/>
      <c r="AG393" s="164"/>
      <c r="AH393" s="170"/>
    </row>
    <row r="394" spans="1:34" ht="15" customHeight="1" x14ac:dyDescent="0.3">
      <c r="A394" s="138">
        <v>2826</v>
      </c>
      <c r="B394" s="163"/>
      <c r="C394" s="164"/>
      <c r="D394" s="164"/>
      <c r="E394" s="164"/>
      <c r="F394" s="164">
        <f t="shared" si="100"/>
        <v>1</v>
      </c>
      <c r="G394" s="165" t="s">
        <v>2532</v>
      </c>
      <c r="H394" s="166" t="s">
        <v>2533</v>
      </c>
      <c r="I394" s="164">
        <v>1</v>
      </c>
      <c r="J394" s="167">
        <v>1</v>
      </c>
      <c r="K394" s="168">
        <f t="shared" si="101"/>
        <v>1</v>
      </c>
      <c r="L394" s="164"/>
      <c r="M394" s="164"/>
      <c r="N394" s="164"/>
      <c r="O394" s="164"/>
      <c r="P394" s="199"/>
      <c r="Q394" s="169" t="s">
        <v>1763</v>
      </c>
      <c r="R394" s="169" t="s">
        <v>1584</v>
      </c>
      <c r="S394" s="169" t="s">
        <v>1584</v>
      </c>
      <c r="T394" s="169" t="s">
        <v>1764</v>
      </c>
      <c r="U394" s="143"/>
      <c r="V394" s="143"/>
      <c r="W394" s="163"/>
      <c r="X394" s="164"/>
      <c r="Y394" s="164"/>
      <c r="Z394" s="164"/>
      <c r="AA394" s="163"/>
      <c r="AB394" s="163"/>
      <c r="AC394" s="164"/>
      <c r="AD394" s="164"/>
      <c r="AE394" s="163"/>
      <c r="AF394" s="164"/>
      <c r="AG394" s="164"/>
      <c r="AH394" s="170"/>
    </row>
    <row r="395" spans="1:34" ht="15" customHeight="1" x14ac:dyDescent="0.3">
      <c r="A395" s="138">
        <v>2832</v>
      </c>
      <c r="B395" s="150"/>
      <c r="C395" s="151">
        <f>COUNTIF(D395:D416,"&gt;0")</f>
        <v>3</v>
      </c>
      <c r="D395" s="151"/>
      <c r="E395" s="151"/>
      <c r="F395" s="151"/>
      <c r="G395" s="152" t="s">
        <v>2534</v>
      </c>
      <c r="H395" s="152" t="s">
        <v>2535</v>
      </c>
      <c r="I395" s="159"/>
      <c r="J395" s="160"/>
      <c r="K395" s="155"/>
      <c r="L395" s="159"/>
      <c r="M395" s="159"/>
      <c r="N395" s="159"/>
      <c r="O395" s="159"/>
      <c r="P395" s="199"/>
      <c r="Q395" s="143"/>
      <c r="R395" s="143"/>
      <c r="S395" s="143"/>
      <c r="T395" s="143"/>
      <c r="U395" s="143"/>
      <c r="V395" s="143"/>
      <c r="W395" s="144"/>
      <c r="X395" s="144"/>
      <c r="Y395" s="144"/>
      <c r="Z395" s="144"/>
      <c r="AA395" s="144"/>
      <c r="AB395" s="144"/>
      <c r="AC395" s="144"/>
      <c r="AD395" s="144"/>
      <c r="AE395" s="144"/>
      <c r="AF395" s="144"/>
      <c r="AG395" s="144"/>
      <c r="AH395" s="145"/>
    </row>
    <row r="396" spans="1:34" ht="15" customHeight="1" x14ac:dyDescent="0.3">
      <c r="A396" s="138">
        <v>2861</v>
      </c>
      <c r="B396" s="150"/>
      <c r="C396" s="150"/>
      <c r="D396" s="157">
        <f>COUNTIF(E396:E408,"&gt;0")</f>
        <v>4</v>
      </c>
      <c r="E396" s="157"/>
      <c r="F396" s="157"/>
      <c r="G396" s="158" t="s">
        <v>2536</v>
      </c>
      <c r="H396" s="158" t="s">
        <v>2537</v>
      </c>
      <c r="I396" s="159"/>
      <c r="J396" s="160"/>
      <c r="K396" s="155"/>
      <c r="L396" s="159"/>
      <c r="M396" s="159"/>
      <c r="N396" s="159"/>
      <c r="O396" s="159"/>
      <c r="P396" s="199"/>
      <c r="Q396" s="143"/>
      <c r="R396" s="143"/>
      <c r="S396" s="143"/>
      <c r="T396" s="143"/>
      <c r="U396" s="143"/>
      <c r="V396" s="143"/>
      <c r="W396" s="144"/>
      <c r="X396" s="144"/>
      <c r="Y396" s="144"/>
      <c r="Z396" s="144"/>
      <c r="AA396" s="144"/>
      <c r="AB396" s="144"/>
      <c r="AC396" s="144"/>
      <c r="AD396" s="144"/>
      <c r="AE396" s="144"/>
      <c r="AF396" s="144"/>
      <c r="AG396" s="144"/>
      <c r="AH396" s="145"/>
    </row>
    <row r="397" spans="1:34" ht="15" customHeight="1" x14ac:dyDescent="0.3">
      <c r="A397" s="138">
        <v>2937</v>
      </c>
      <c r="B397" s="163"/>
      <c r="C397" s="164"/>
      <c r="D397" s="164"/>
      <c r="E397" s="161">
        <f>COUNTIF(F397:F400,"&gt;0")</f>
        <v>3</v>
      </c>
      <c r="F397" s="161"/>
      <c r="G397" s="162" t="s">
        <v>2538</v>
      </c>
      <c r="H397" s="162" t="s">
        <v>2539</v>
      </c>
      <c r="I397" s="164"/>
      <c r="J397" s="167"/>
      <c r="K397" s="168"/>
      <c r="L397" s="164"/>
      <c r="M397" s="164"/>
      <c r="N397" s="164"/>
      <c r="O397" s="164"/>
      <c r="P397" s="199"/>
      <c r="Q397" s="143"/>
      <c r="R397" s="143"/>
      <c r="S397" s="143"/>
      <c r="T397" s="143"/>
      <c r="U397" s="143"/>
      <c r="V397" s="143"/>
      <c r="W397" s="163"/>
      <c r="X397" s="164"/>
      <c r="Y397" s="164"/>
      <c r="Z397" s="164"/>
      <c r="AA397" s="163"/>
      <c r="AB397" s="163"/>
      <c r="AC397" s="164"/>
      <c r="AD397" s="164"/>
      <c r="AE397" s="163"/>
      <c r="AF397" s="164"/>
      <c r="AG397" s="164"/>
      <c r="AH397" s="170"/>
    </row>
    <row r="398" spans="1:34" ht="15" customHeight="1" x14ac:dyDescent="0.3">
      <c r="A398" s="138">
        <v>2939</v>
      </c>
      <c r="B398" s="163"/>
      <c r="C398" s="164"/>
      <c r="D398" s="164"/>
      <c r="E398" s="164"/>
      <c r="F398" s="164">
        <f t="shared" ref="F398:F400" si="102">I398</f>
        <v>1</v>
      </c>
      <c r="G398" s="165" t="s">
        <v>2540</v>
      </c>
      <c r="H398" s="166" t="s">
        <v>2541</v>
      </c>
      <c r="I398" s="164">
        <v>1</v>
      </c>
      <c r="J398" s="167">
        <v>1</v>
      </c>
      <c r="K398" s="168">
        <f t="shared" ref="K398" si="103">COUNT(I398:I398)</f>
        <v>1</v>
      </c>
      <c r="L398" s="164"/>
      <c r="M398" s="164"/>
      <c r="N398" s="164"/>
      <c r="O398" s="164"/>
      <c r="P398" s="199"/>
      <c r="Q398" s="169" t="s">
        <v>1583</v>
      </c>
      <c r="R398" s="169" t="s">
        <v>1584</v>
      </c>
      <c r="S398" s="169" t="s">
        <v>1585</v>
      </c>
      <c r="T398" s="143"/>
      <c r="U398" s="143"/>
      <c r="V398" s="143"/>
      <c r="W398" s="163" t="s">
        <v>2542</v>
      </c>
      <c r="X398" s="164"/>
      <c r="Y398" s="164"/>
      <c r="Z398" s="164"/>
      <c r="AA398" s="163"/>
      <c r="AB398" s="163"/>
      <c r="AC398" s="164"/>
      <c r="AD398" s="164"/>
      <c r="AE398" s="163"/>
      <c r="AF398" s="164"/>
      <c r="AG398" s="164"/>
      <c r="AH398" s="170"/>
    </row>
    <row r="399" spans="1:34" ht="15" customHeight="1" x14ac:dyDescent="0.3">
      <c r="A399" s="138">
        <v>2950</v>
      </c>
      <c r="B399" s="163"/>
      <c r="C399" s="164"/>
      <c r="D399" s="164"/>
      <c r="E399" s="164"/>
      <c r="F399" s="164">
        <f t="shared" si="102"/>
        <v>1</v>
      </c>
      <c r="G399" s="165" t="s">
        <v>2543</v>
      </c>
      <c r="H399" s="166" t="s">
        <v>2544</v>
      </c>
      <c r="I399" s="164">
        <v>1</v>
      </c>
      <c r="J399" s="167">
        <v>1</v>
      </c>
      <c r="K399" s="155">
        <f>COUNT(I399)</f>
        <v>1</v>
      </c>
      <c r="L399" s="144"/>
      <c r="M399" s="164"/>
      <c r="N399" s="164"/>
      <c r="O399" s="164"/>
      <c r="P399" s="199"/>
      <c r="Q399" s="169" t="s">
        <v>1583</v>
      </c>
      <c r="R399" s="169" t="s">
        <v>1584</v>
      </c>
      <c r="S399" s="169" t="s">
        <v>1585</v>
      </c>
      <c r="T399" s="143"/>
      <c r="U399" s="143"/>
      <c r="V399" s="143"/>
      <c r="W399" s="163" t="s">
        <v>2545</v>
      </c>
      <c r="X399" s="164"/>
      <c r="Y399" s="164"/>
      <c r="Z399" s="164"/>
      <c r="AA399" s="163"/>
      <c r="AB399" s="163"/>
      <c r="AC399" s="164"/>
      <c r="AD399" s="164"/>
      <c r="AE399" s="163"/>
      <c r="AF399" s="164"/>
      <c r="AG399" s="164"/>
      <c r="AH399" s="170"/>
    </row>
    <row r="400" spans="1:34" ht="15" customHeight="1" x14ac:dyDescent="0.3">
      <c r="A400" s="138">
        <v>2958</v>
      </c>
      <c r="B400" s="163"/>
      <c r="C400" s="164"/>
      <c r="D400" s="164"/>
      <c r="E400" s="164"/>
      <c r="F400" s="164">
        <f t="shared" si="102"/>
        <v>1</v>
      </c>
      <c r="G400" s="165" t="s">
        <v>2546</v>
      </c>
      <c r="H400" s="166" t="s">
        <v>2547</v>
      </c>
      <c r="I400" s="164">
        <v>1</v>
      </c>
      <c r="J400" s="167">
        <v>1</v>
      </c>
      <c r="K400" s="168">
        <f t="shared" ref="K400" si="104">COUNT(I400:I400)</f>
        <v>1</v>
      </c>
      <c r="L400" s="164"/>
      <c r="M400" s="164"/>
      <c r="N400" s="164"/>
      <c r="O400" s="164"/>
      <c r="P400" s="199"/>
      <c r="Q400" s="169" t="s">
        <v>1583</v>
      </c>
      <c r="R400" s="169" t="s">
        <v>1584</v>
      </c>
      <c r="S400" s="169" t="s">
        <v>1585</v>
      </c>
      <c r="T400" s="143"/>
      <c r="U400" s="143"/>
      <c r="V400" s="143"/>
      <c r="W400" s="163" t="s">
        <v>2548</v>
      </c>
      <c r="X400" s="164"/>
      <c r="Y400" s="164"/>
      <c r="Z400" s="164"/>
      <c r="AA400" s="163"/>
      <c r="AB400" s="163"/>
      <c r="AC400" s="164"/>
      <c r="AD400" s="164"/>
      <c r="AE400" s="163"/>
      <c r="AF400" s="164"/>
      <c r="AG400" s="164"/>
      <c r="AH400" s="170"/>
    </row>
    <row r="401" spans="1:34" ht="15" customHeight="1" x14ac:dyDescent="0.3">
      <c r="A401" s="138">
        <v>2991</v>
      </c>
      <c r="B401" s="150"/>
      <c r="C401" s="150"/>
      <c r="D401" s="150"/>
      <c r="E401" s="161">
        <f>COUNTIF(F401:F402,"&gt;0")</f>
        <v>1</v>
      </c>
      <c r="F401" s="161"/>
      <c r="G401" s="162" t="s">
        <v>2549</v>
      </c>
      <c r="H401" s="162" t="s">
        <v>2550</v>
      </c>
      <c r="I401" s="153"/>
      <c r="J401" s="154"/>
      <c r="K401" s="155"/>
      <c r="L401" s="153"/>
      <c r="M401" s="153"/>
      <c r="N401" s="153"/>
      <c r="O401" s="153"/>
      <c r="P401" s="199"/>
      <c r="Q401" s="143"/>
      <c r="R401" s="143"/>
      <c r="S401" s="143"/>
      <c r="T401" s="143"/>
      <c r="U401" s="143"/>
      <c r="V401" s="143"/>
      <c r="W401" s="144"/>
      <c r="X401" s="144"/>
      <c r="Y401" s="144"/>
      <c r="Z401" s="144"/>
      <c r="AA401" s="144"/>
      <c r="AB401" s="144"/>
      <c r="AC401" s="144"/>
      <c r="AD401" s="144"/>
      <c r="AE401" s="144"/>
      <c r="AF401" s="144"/>
      <c r="AG401" s="144"/>
      <c r="AH401" s="145"/>
    </row>
    <row r="402" spans="1:34" ht="15" customHeight="1" x14ac:dyDescent="0.3">
      <c r="A402" s="138">
        <v>2994</v>
      </c>
      <c r="B402" s="163"/>
      <c r="C402" s="164"/>
      <c r="D402" s="164"/>
      <c r="E402" s="164"/>
      <c r="F402" s="164">
        <f>I402</f>
        <v>1</v>
      </c>
      <c r="G402" s="165" t="s">
        <v>2551</v>
      </c>
      <c r="H402" s="166" t="s">
        <v>2552</v>
      </c>
      <c r="I402" s="164">
        <v>1</v>
      </c>
      <c r="J402" s="167">
        <v>1</v>
      </c>
      <c r="K402" s="168">
        <f>COUNT(I402:I402)</f>
        <v>1</v>
      </c>
      <c r="L402" s="164"/>
      <c r="M402" s="164"/>
      <c r="N402" s="164"/>
      <c r="O402" s="164"/>
      <c r="P402" s="199"/>
      <c r="Q402" s="169" t="s">
        <v>1583</v>
      </c>
      <c r="R402" s="169" t="s">
        <v>1584</v>
      </c>
      <c r="S402" s="169" t="s">
        <v>2553</v>
      </c>
      <c r="T402" s="143"/>
      <c r="U402" s="143"/>
      <c r="V402" s="143"/>
      <c r="W402" s="163" t="s">
        <v>2554</v>
      </c>
      <c r="X402" s="164"/>
      <c r="Y402" s="164"/>
      <c r="Z402" s="164"/>
      <c r="AA402" s="163"/>
      <c r="AB402" s="163"/>
      <c r="AC402" s="164"/>
      <c r="AD402" s="164"/>
      <c r="AE402" s="163"/>
      <c r="AF402" s="164"/>
      <c r="AG402" s="164"/>
      <c r="AH402" s="170"/>
    </row>
    <row r="403" spans="1:34" ht="15" customHeight="1" x14ac:dyDescent="0.3">
      <c r="A403" s="138">
        <v>2997</v>
      </c>
      <c r="B403" s="163"/>
      <c r="C403" s="164"/>
      <c r="D403" s="164"/>
      <c r="E403" s="161">
        <f>COUNTIF(F403:F404,"&gt;0")</f>
        <v>1</v>
      </c>
      <c r="F403" s="161"/>
      <c r="G403" s="162" t="s">
        <v>2555</v>
      </c>
      <c r="H403" s="162" t="s">
        <v>2556</v>
      </c>
      <c r="I403" s="164"/>
      <c r="J403" s="167"/>
      <c r="K403" s="168"/>
      <c r="L403" s="164"/>
      <c r="M403" s="164"/>
      <c r="N403" s="164"/>
      <c r="O403" s="164"/>
      <c r="P403" s="199"/>
      <c r="Q403" s="143"/>
      <c r="R403" s="143"/>
      <c r="S403" s="143"/>
      <c r="T403" s="143"/>
      <c r="U403" s="143"/>
      <c r="V403" s="143"/>
      <c r="W403" s="163"/>
      <c r="X403" s="164"/>
      <c r="Y403" s="164"/>
      <c r="Z403" s="164"/>
      <c r="AA403" s="163"/>
      <c r="AB403" s="163"/>
      <c r="AC403" s="164"/>
      <c r="AD403" s="164"/>
      <c r="AE403" s="163"/>
      <c r="AF403" s="164"/>
      <c r="AG403" s="164"/>
      <c r="AH403" s="170"/>
    </row>
    <row r="404" spans="1:34" ht="15" customHeight="1" x14ac:dyDescent="0.3">
      <c r="A404" s="138">
        <v>3001</v>
      </c>
      <c r="B404" s="163"/>
      <c r="C404" s="164"/>
      <c r="D404" s="164"/>
      <c r="E404" s="164"/>
      <c r="F404" s="164">
        <f t="shared" ref="F404" si="105">I404</f>
        <v>1</v>
      </c>
      <c r="G404" s="165" t="s">
        <v>2557</v>
      </c>
      <c r="H404" s="166" t="s">
        <v>2558</v>
      </c>
      <c r="I404" s="164">
        <v>1</v>
      </c>
      <c r="J404" s="167">
        <v>1</v>
      </c>
      <c r="K404" s="155">
        <f>COUNT(I404)</f>
        <v>1</v>
      </c>
      <c r="L404" s="144"/>
      <c r="M404" s="164"/>
      <c r="N404" s="164"/>
      <c r="O404" s="164"/>
      <c r="P404" s="199"/>
      <c r="Q404" s="169" t="s">
        <v>1583</v>
      </c>
      <c r="R404" s="169" t="s">
        <v>1584</v>
      </c>
      <c r="S404" s="169" t="s">
        <v>1585</v>
      </c>
      <c r="T404" s="143"/>
      <c r="U404" s="143"/>
      <c r="V404" s="143"/>
      <c r="W404" s="163" t="s">
        <v>2559</v>
      </c>
      <c r="X404" s="164"/>
      <c r="Y404" s="164"/>
      <c r="Z404" s="164"/>
      <c r="AA404" s="163"/>
      <c r="AB404" s="163"/>
      <c r="AC404" s="164"/>
      <c r="AD404" s="164"/>
      <c r="AE404" s="163"/>
      <c r="AF404" s="164" t="s">
        <v>1637</v>
      </c>
      <c r="AG404" s="164"/>
      <c r="AH404" s="170"/>
    </row>
    <row r="405" spans="1:34" ht="15" customHeight="1" x14ac:dyDescent="0.3">
      <c r="A405" s="138">
        <v>3005</v>
      </c>
      <c r="B405" s="163"/>
      <c r="C405" s="164"/>
      <c r="D405" s="164"/>
      <c r="E405" s="161">
        <f>COUNTIF(F405:F408,"&gt;0")</f>
        <v>3</v>
      </c>
      <c r="F405" s="161"/>
      <c r="G405" s="162" t="s">
        <v>2560</v>
      </c>
      <c r="H405" s="162" t="s">
        <v>2561</v>
      </c>
      <c r="I405" s="164"/>
      <c r="J405" s="167"/>
      <c r="K405" s="168"/>
      <c r="L405" s="164"/>
      <c r="M405" s="164"/>
      <c r="N405" s="164"/>
      <c r="O405" s="164"/>
      <c r="P405" s="199"/>
      <c r="Q405" s="143"/>
      <c r="R405" s="143"/>
      <c r="S405" s="143"/>
      <c r="T405" s="143"/>
      <c r="U405" s="143"/>
      <c r="V405" s="143"/>
      <c r="W405" s="163"/>
      <c r="X405" s="164"/>
      <c r="Y405" s="164"/>
      <c r="Z405" s="164"/>
      <c r="AA405" s="163"/>
      <c r="AB405" s="163"/>
      <c r="AC405" s="164"/>
      <c r="AD405" s="164"/>
      <c r="AE405" s="163"/>
      <c r="AF405" s="164"/>
      <c r="AG405" s="164"/>
      <c r="AH405" s="170"/>
    </row>
    <row r="406" spans="1:34" ht="15" customHeight="1" x14ac:dyDescent="0.3">
      <c r="A406" s="138">
        <v>3009</v>
      </c>
      <c r="B406" s="163"/>
      <c r="C406" s="164"/>
      <c r="D406" s="164"/>
      <c r="E406" s="164"/>
      <c r="F406" s="164">
        <f t="shared" ref="F406:F408" si="106">I406</f>
        <v>1</v>
      </c>
      <c r="G406" s="165" t="s">
        <v>2562</v>
      </c>
      <c r="H406" s="166" t="s">
        <v>2563</v>
      </c>
      <c r="I406" s="164">
        <v>1</v>
      </c>
      <c r="J406" s="167">
        <v>1</v>
      </c>
      <c r="K406" s="168">
        <f t="shared" ref="K406:K408" si="107">COUNT(I406:I406)</f>
        <v>1</v>
      </c>
      <c r="L406" s="164"/>
      <c r="M406" s="164"/>
      <c r="N406" s="164"/>
      <c r="O406" s="164"/>
      <c r="P406" s="199"/>
      <c r="Q406" s="169" t="s">
        <v>1583</v>
      </c>
      <c r="R406" s="169" t="s">
        <v>1584</v>
      </c>
      <c r="S406" s="169" t="s">
        <v>1585</v>
      </c>
      <c r="T406" s="169" t="s">
        <v>1584</v>
      </c>
      <c r="U406" s="143"/>
      <c r="V406" s="143"/>
      <c r="W406" s="163" t="s">
        <v>2564</v>
      </c>
      <c r="X406" s="164"/>
      <c r="Y406" s="164"/>
      <c r="Z406" s="164"/>
      <c r="AA406" s="163"/>
      <c r="AB406" s="163"/>
      <c r="AC406" s="164"/>
      <c r="AD406" s="164"/>
      <c r="AE406" s="163"/>
      <c r="AF406" s="164"/>
      <c r="AG406" s="164"/>
      <c r="AH406" s="170"/>
    </row>
    <row r="407" spans="1:34" ht="15" customHeight="1" x14ac:dyDescent="0.3">
      <c r="A407" s="138">
        <v>3022</v>
      </c>
      <c r="B407" s="163"/>
      <c r="C407" s="164"/>
      <c r="D407" s="164"/>
      <c r="E407" s="164"/>
      <c r="F407" s="164">
        <f t="shared" si="106"/>
        <v>1</v>
      </c>
      <c r="G407" s="165" t="s">
        <v>2565</v>
      </c>
      <c r="H407" s="166" t="s">
        <v>2566</v>
      </c>
      <c r="I407" s="164">
        <v>1</v>
      </c>
      <c r="J407" s="167">
        <v>1</v>
      </c>
      <c r="K407" s="168">
        <f t="shared" si="107"/>
        <v>1</v>
      </c>
      <c r="L407" s="164"/>
      <c r="M407" s="164"/>
      <c r="N407" s="164"/>
      <c r="O407" s="164"/>
      <c r="P407" s="199"/>
      <c r="Q407" s="169" t="s">
        <v>1583</v>
      </c>
      <c r="R407" s="169" t="s">
        <v>1584</v>
      </c>
      <c r="S407" s="169" t="s">
        <v>1585</v>
      </c>
      <c r="T407" s="169" t="s">
        <v>1584</v>
      </c>
      <c r="U407" s="143"/>
      <c r="V407" s="143"/>
      <c r="W407" s="163" t="s">
        <v>2567</v>
      </c>
      <c r="X407" s="164"/>
      <c r="Y407" s="164"/>
      <c r="Z407" s="164"/>
      <c r="AA407" s="163"/>
      <c r="AB407" s="163"/>
      <c r="AC407" s="164"/>
      <c r="AD407" s="164"/>
      <c r="AE407" s="163"/>
      <c r="AF407" s="164"/>
      <c r="AG407" s="164"/>
      <c r="AH407" s="170"/>
    </row>
    <row r="408" spans="1:34" ht="15" customHeight="1" x14ac:dyDescent="0.3">
      <c r="A408" s="138">
        <v>3025</v>
      </c>
      <c r="B408" s="163"/>
      <c r="C408" s="164"/>
      <c r="D408" s="164"/>
      <c r="E408" s="164"/>
      <c r="F408" s="164">
        <f t="shared" si="106"/>
        <v>1</v>
      </c>
      <c r="G408" s="165" t="s">
        <v>2568</v>
      </c>
      <c r="H408" s="166" t="s">
        <v>2569</v>
      </c>
      <c r="I408" s="164">
        <v>1</v>
      </c>
      <c r="J408" s="167">
        <v>1</v>
      </c>
      <c r="K408" s="168">
        <f t="shared" si="107"/>
        <v>1</v>
      </c>
      <c r="L408" s="164"/>
      <c r="M408" s="164"/>
      <c r="N408" s="164"/>
      <c r="O408" s="164"/>
      <c r="P408" s="199"/>
      <c r="Q408" s="169" t="s">
        <v>1583</v>
      </c>
      <c r="R408" s="169" t="s">
        <v>1584</v>
      </c>
      <c r="S408" s="169" t="s">
        <v>1585</v>
      </c>
      <c r="T408" s="169" t="s">
        <v>1584</v>
      </c>
      <c r="U408" s="143"/>
      <c r="V408" s="143"/>
      <c r="W408" s="163" t="s">
        <v>2570</v>
      </c>
      <c r="X408" s="164"/>
      <c r="Y408" s="164"/>
      <c r="Z408" s="164"/>
      <c r="AA408" s="163"/>
      <c r="AB408" s="163"/>
      <c r="AC408" s="164"/>
      <c r="AD408" s="164"/>
      <c r="AE408" s="163"/>
      <c r="AF408" s="164"/>
      <c r="AG408" s="164"/>
      <c r="AH408" s="170"/>
    </row>
    <row r="409" spans="1:34" ht="15" customHeight="1" x14ac:dyDescent="0.3">
      <c r="A409" s="138">
        <v>3055</v>
      </c>
      <c r="B409" s="150"/>
      <c r="C409" s="150"/>
      <c r="D409" s="157">
        <f>COUNTIF(E409:E411,"&gt;0")</f>
        <v>1</v>
      </c>
      <c r="E409" s="157"/>
      <c r="F409" s="157"/>
      <c r="G409" s="158" t="s">
        <v>2571</v>
      </c>
      <c r="H409" s="158" t="s">
        <v>2572</v>
      </c>
      <c r="I409" s="159"/>
      <c r="J409" s="160"/>
      <c r="K409" s="155"/>
      <c r="L409" s="159"/>
      <c r="M409" s="159"/>
      <c r="N409" s="159"/>
      <c r="O409" s="159"/>
      <c r="P409" s="199"/>
      <c r="Q409" s="143"/>
      <c r="R409" s="143"/>
      <c r="S409" s="143"/>
      <c r="T409" s="143"/>
      <c r="U409" s="143"/>
      <c r="V409" s="143"/>
      <c r="W409" s="144"/>
      <c r="X409" s="144"/>
      <c r="Y409" s="144"/>
      <c r="Z409" s="144"/>
      <c r="AA409" s="144"/>
      <c r="AB409" s="144"/>
      <c r="AC409" s="144"/>
      <c r="AD409" s="144"/>
      <c r="AE409" s="144"/>
      <c r="AF409" s="144"/>
      <c r="AG409" s="144"/>
      <c r="AH409" s="145"/>
    </row>
    <row r="410" spans="1:34" ht="15" customHeight="1" x14ac:dyDescent="0.3">
      <c r="A410" s="138">
        <v>3056</v>
      </c>
      <c r="B410" s="163"/>
      <c r="C410" s="164"/>
      <c r="D410" s="150"/>
      <c r="E410" s="161">
        <f>COUNTIF(F410:F411,"&gt;0")</f>
        <v>1</v>
      </c>
      <c r="F410" s="161"/>
      <c r="G410" s="162" t="s">
        <v>2573</v>
      </c>
      <c r="H410" s="162" t="s">
        <v>2574</v>
      </c>
      <c r="I410" s="164"/>
      <c r="J410" s="167"/>
      <c r="K410" s="164"/>
      <c r="L410" s="164"/>
      <c r="M410" s="164"/>
      <c r="N410" s="164"/>
      <c r="O410" s="164"/>
      <c r="P410" s="199"/>
      <c r="Q410" s="143"/>
      <c r="R410" s="143"/>
      <c r="S410" s="143"/>
      <c r="T410" s="143"/>
      <c r="U410" s="143"/>
      <c r="V410" s="143"/>
      <c r="W410" s="163"/>
      <c r="X410" s="164"/>
      <c r="Y410" s="164"/>
      <c r="Z410" s="164"/>
      <c r="AA410" s="163"/>
      <c r="AB410" s="163"/>
      <c r="AC410" s="164"/>
      <c r="AD410" s="164"/>
      <c r="AE410" s="163"/>
      <c r="AF410" s="164"/>
      <c r="AG410" s="164"/>
      <c r="AH410" s="170"/>
    </row>
    <row r="411" spans="1:34" ht="15" customHeight="1" x14ac:dyDescent="0.3">
      <c r="A411" s="138">
        <v>3057</v>
      </c>
      <c r="B411" s="163"/>
      <c r="C411" s="164"/>
      <c r="D411" s="164"/>
      <c r="E411" s="164"/>
      <c r="F411" s="164">
        <f>I411</f>
        <v>1</v>
      </c>
      <c r="G411" s="165" t="s">
        <v>2575</v>
      </c>
      <c r="H411" s="166" t="s">
        <v>2576</v>
      </c>
      <c r="I411" s="164">
        <v>1</v>
      </c>
      <c r="J411" s="167">
        <v>1</v>
      </c>
      <c r="K411" s="168">
        <f>COUNT(I411:I411)</f>
        <v>1</v>
      </c>
      <c r="L411" s="164"/>
      <c r="M411" s="164"/>
      <c r="N411" s="164"/>
      <c r="O411" s="164"/>
      <c r="P411" s="199"/>
      <c r="Q411" s="169" t="s">
        <v>1583</v>
      </c>
      <c r="R411" s="169" t="s">
        <v>1584</v>
      </c>
      <c r="S411" s="169" t="s">
        <v>1585</v>
      </c>
      <c r="T411" s="143"/>
      <c r="U411" s="143"/>
      <c r="V411" s="143"/>
      <c r="W411" s="163" t="s">
        <v>2577</v>
      </c>
      <c r="X411" s="164"/>
      <c r="Y411" s="164"/>
      <c r="Z411" s="164"/>
      <c r="AA411" s="163"/>
      <c r="AB411" s="163"/>
      <c r="AC411" s="164"/>
      <c r="AD411" s="164"/>
      <c r="AE411" s="163"/>
      <c r="AF411" s="164"/>
      <c r="AG411" s="164"/>
      <c r="AH411" s="170"/>
    </row>
    <row r="412" spans="1:34" ht="15" customHeight="1" x14ac:dyDescent="0.3">
      <c r="A412" s="138">
        <v>3087</v>
      </c>
      <c r="B412" s="150"/>
      <c r="C412" s="150"/>
      <c r="D412" s="157">
        <f>COUNTIF(E412:E416,"&gt;0")</f>
        <v>2</v>
      </c>
      <c r="E412" s="157"/>
      <c r="F412" s="157"/>
      <c r="G412" s="158" t="s">
        <v>2578</v>
      </c>
      <c r="H412" s="158" t="s">
        <v>2579</v>
      </c>
      <c r="I412" s="153"/>
      <c r="J412" s="154"/>
      <c r="K412" s="155"/>
      <c r="L412" s="153"/>
      <c r="M412" s="153"/>
      <c r="N412" s="153"/>
      <c r="O412" s="153"/>
      <c r="P412" s="199"/>
      <c r="Q412" s="143"/>
      <c r="R412" s="143"/>
      <c r="S412" s="143"/>
      <c r="T412" s="143"/>
      <c r="U412" s="143"/>
      <c r="V412" s="143"/>
      <c r="W412" s="144"/>
      <c r="X412" s="144"/>
      <c r="Y412" s="144"/>
      <c r="Z412" s="144"/>
      <c r="AA412" s="144"/>
      <c r="AB412" s="144"/>
      <c r="AC412" s="144"/>
      <c r="AD412" s="144"/>
      <c r="AE412" s="144"/>
      <c r="AF412" s="144"/>
      <c r="AG412" s="144"/>
      <c r="AH412" s="145"/>
    </row>
    <row r="413" spans="1:34" ht="15" customHeight="1" x14ac:dyDescent="0.3">
      <c r="A413" s="138">
        <v>3088</v>
      </c>
      <c r="B413" s="163"/>
      <c r="C413" s="164"/>
      <c r="D413" s="164"/>
      <c r="E413" s="161">
        <f>COUNTIF(F413:F414,"&gt;0")</f>
        <v>1</v>
      </c>
      <c r="F413" s="161"/>
      <c r="G413" s="162" t="s">
        <v>2580</v>
      </c>
      <c r="H413" s="162" t="s">
        <v>2581</v>
      </c>
      <c r="I413" s="164"/>
      <c r="J413" s="167"/>
      <c r="K413" s="164"/>
      <c r="L413" s="164"/>
      <c r="M413" s="164"/>
      <c r="N413" s="164"/>
      <c r="O413" s="164"/>
      <c r="P413" s="199"/>
      <c r="Q413" s="143"/>
      <c r="R413" s="143"/>
      <c r="S413" s="143"/>
      <c r="T413" s="143"/>
      <c r="U413" s="143"/>
      <c r="V413" s="143"/>
      <c r="W413" s="163"/>
      <c r="X413" s="164"/>
      <c r="Y413" s="164"/>
      <c r="Z413" s="164"/>
      <c r="AA413" s="163"/>
      <c r="AB413" s="163"/>
      <c r="AC413" s="164"/>
      <c r="AD413" s="164"/>
      <c r="AE413" s="163"/>
      <c r="AF413" s="164"/>
      <c r="AG413" s="164"/>
      <c r="AH413" s="170"/>
    </row>
    <row r="414" spans="1:34" ht="15" customHeight="1" x14ac:dyDescent="0.3">
      <c r="A414" s="138">
        <v>3089</v>
      </c>
      <c r="B414" s="163"/>
      <c r="C414" s="164"/>
      <c r="D414" s="164"/>
      <c r="E414" s="164"/>
      <c r="F414" s="164">
        <f>I414</f>
        <v>1</v>
      </c>
      <c r="G414" s="165" t="s">
        <v>2582</v>
      </c>
      <c r="H414" s="166" t="s">
        <v>2583</v>
      </c>
      <c r="I414" s="164">
        <v>1</v>
      </c>
      <c r="J414" s="167">
        <v>1</v>
      </c>
      <c r="K414" s="168">
        <f>COUNT(I414:I414)</f>
        <v>1</v>
      </c>
      <c r="L414" s="164"/>
      <c r="M414" s="164"/>
      <c r="N414" s="164"/>
      <c r="O414" s="164"/>
      <c r="P414" s="199"/>
      <c r="Q414" s="169" t="s">
        <v>1583</v>
      </c>
      <c r="R414" s="169" t="s">
        <v>1584</v>
      </c>
      <c r="S414" s="169" t="s">
        <v>1585</v>
      </c>
      <c r="T414" s="143"/>
      <c r="U414" s="143"/>
      <c r="V414" s="143"/>
      <c r="W414" s="163" t="s">
        <v>2584</v>
      </c>
      <c r="X414" s="164"/>
      <c r="Y414" s="164"/>
      <c r="Z414" s="164"/>
      <c r="AA414" s="163"/>
      <c r="AB414" s="163"/>
      <c r="AC414" s="164"/>
      <c r="AD414" s="164"/>
      <c r="AE414" s="163"/>
      <c r="AF414" s="164"/>
      <c r="AG414" s="164"/>
      <c r="AH414" s="170"/>
    </row>
    <row r="415" spans="1:34" ht="15" customHeight="1" x14ac:dyDescent="0.3">
      <c r="A415" s="138">
        <v>3090</v>
      </c>
      <c r="B415" s="163"/>
      <c r="C415" s="164"/>
      <c r="D415" s="164"/>
      <c r="E415" s="161">
        <f>COUNTIF(F415:F416,"&gt;0")</f>
        <v>1</v>
      </c>
      <c r="F415" s="161"/>
      <c r="G415" s="162" t="s">
        <v>2585</v>
      </c>
      <c r="H415" s="162" t="s">
        <v>2586</v>
      </c>
      <c r="I415" s="164"/>
      <c r="J415" s="167"/>
      <c r="K415" s="168"/>
      <c r="L415" s="164"/>
      <c r="M415" s="164"/>
      <c r="N415" s="164"/>
      <c r="O415" s="164"/>
      <c r="P415" s="199"/>
      <c r="Q415" s="143"/>
      <c r="R415" s="143"/>
      <c r="S415" s="143"/>
      <c r="T415" s="143"/>
      <c r="U415" s="143"/>
      <c r="V415" s="143"/>
      <c r="W415" s="163"/>
      <c r="X415" s="164"/>
      <c r="Y415" s="164"/>
      <c r="Z415" s="164"/>
      <c r="AA415" s="163"/>
      <c r="AB415" s="163"/>
      <c r="AC415" s="164"/>
      <c r="AD415" s="164"/>
      <c r="AE415" s="163"/>
      <c r="AF415" s="164"/>
      <c r="AG415" s="164"/>
      <c r="AH415" s="170"/>
    </row>
    <row r="416" spans="1:34" ht="15" customHeight="1" x14ac:dyDescent="0.3">
      <c r="A416" s="138">
        <v>3091</v>
      </c>
      <c r="B416" s="163"/>
      <c r="C416" s="164"/>
      <c r="D416" s="164"/>
      <c r="E416" s="164"/>
      <c r="F416" s="164">
        <f>I416</f>
        <v>1</v>
      </c>
      <c r="G416" s="165" t="s">
        <v>2587</v>
      </c>
      <c r="H416" s="166" t="s">
        <v>2588</v>
      </c>
      <c r="I416" s="164">
        <v>1</v>
      </c>
      <c r="J416" s="167">
        <v>1</v>
      </c>
      <c r="K416" s="168">
        <f>COUNT(I416:I416)</f>
        <v>1</v>
      </c>
      <c r="L416" s="164"/>
      <c r="M416" s="164"/>
      <c r="N416" s="164"/>
      <c r="O416" s="164"/>
      <c r="P416" s="199"/>
      <c r="Q416" s="169" t="s">
        <v>1583</v>
      </c>
      <c r="R416" s="169" t="s">
        <v>1584</v>
      </c>
      <c r="S416" s="169" t="s">
        <v>1585</v>
      </c>
      <c r="T416" s="143"/>
      <c r="U416" s="143"/>
      <c r="V416" s="143"/>
      <c r="W416" s="163"/>
      <c r="X416" s="164"/>
      <c r="Y416" s="164"/>
      <c r="Z416" s="164"/>
      <c r="AA416" s="163"/>
      <c r="AB416" s="163"/>
      <c r="AC416" s="164"/>
      <c r="AD416" s="164"/>
      <c r="AE416" s="163"/>
      <c r="AF416" s="164"/>
      <c r="AG416" s="164"/>
      <c r="AH416" s="170"/>
    </row>
    <row r="417" spans="1:34" ht="15" customHeight="1" x14ac:dyDescent="0.3">
      <c r="A417" s="138">
        <v>3097</v>
      </c>
      <c r="B417" s="150"/>
      <c r="C417" s="151">
        <f>COUNTIF(D417:D425,"&gt;0")</f>
        <v>2</v>
      </c>
      <c r="D417" s="151"/>
      <c r="E417" s="151"/>
      <c r="F417" s="151"/>
      <c r="G417" s="152" t="s">
        <v>2589</v>
      </c>
      <c r="H417" s="152" t="s">
        <v>2590</v>
      </c>
      <c r="I417" s="159"/>
      <c r="J417" s="160"/>
      <c r="K417" s="155"/>
      <c r="L417" s="159"/>
      <c r="M417" s="159"/>
      <c r="N417" s="159"/>
      <c r="O417" s="159"/>
      <c r="P417" s="199"/>
      <c r="Q417" s="143"/>
      <c r="R417" s="143"/>
      <c r="S417" s="143"/>
      <c r="T417" s="143"/>
      <c r="U417" s="143"/>
      <c r="V417" s="143"/>
      <c r="W417" s="144"/>
      <c r="X417" s="144"/>
      <c r="Y417" s="144"/>
      <c r="Z417" s="144"/>
      <c r="AA417" s="144"/>
      <c r="AB417" s="144"/>
      <c r="AC417" s="144"/>
      <c r="AD417" s="144"/>
      <c r="AE417" s="144"/>
      <c r="AF417" s="144"/>
      <c r="AG417" s="144"/>
      <c r="AH417" s="145"/>
    </row>
    <row r="418" spans="1:34" ht="15" customHeight="1" x14ac:dyDescent="0.3">
      <c r="A418" s="138">
        <v>3101</v>
      </c>
      <c r="B418" s="150"/>
      <c r="C418" s="150"/>
      <c r="D418" s="157">
        <f>COUNTIF(E418:E420,"&gt;0")</f>
        <v>1</v>
      </c>
      <c r="E418" s="157"/>
      <c r="F418" s="157"/>
      <c r="G418" s="158" t="s">
        <v>2591</v>
      </c>
      <c r="H418" s="158" t="s">
        <v>2592</v>
      </c>
      <c r="I418" s="153"/>
      <c r="J418" s="154"/>
      <c r="K418" s="155"/>
      <c r="L418" s="153"/>
      <c r="M418" s="153"/>
      <c r="N418" s="153"/>
      <c r="O418" s="153"/>
      <c r="P418" s="199"/>
      <c r="Q418" s="143"/>
      <c r="R418" s="143"/>
      <c r="S418" s="143"/>
      <c r="T418" s="143"/>
      <c r="U418" s="143"/>
      <c r="V418" s="143"/>
      <c r="W418" s="144"/>
      <c r="X418" s="144"/>
      <c r="Y418" s="144"/>
      <c r="Z418" s="144"/>
      <c r="AA418" s="144"/>
      <c r="AB418" s="144"/>
      <c r="AC418" s="144"/>
      <c r="AD418" s="144"/>
      <c r="AE418" s="144"/>
      <c r="AF418" s="144"/>
      <c r="AG418" s="144"/>
      <c r="AH418" s="145"/>
    </row>
    <row r="419" spans="1:34" ht="15" customHeight="1" x14ac:dyDescent="0.3">
      <c r="A419" s="138">
        <v>3105</v>
      </c>
      <c r="B419" s="163"/>
      <c r="C419" s="164"/>
      <c r="D419" s="164"/>
      <c r="E419" s="161">
        <f>COUNTIF(F419:F420,"&gt;0")</f>
        <v>1</v>
      </c>
      <c r="F419" s="161"/>
      <c r="G419" s="162" t="s">
        <v>2593</v>
      </c>
      <c r="H419" s="162" t="s">
        <v>2594</v>
      </c>
      <c r="I419" s="164"/>
      <c r="J419" s="167"/>
      <c r="K419" s="168"/>
      <c r="L419" s="164"/>
      <c r="M419" s="164"/>
      <c r="N419" s="164"/>
      <c r="O419" s="164"/>
      <c r="P419" s="199"/>
      <c r="Q419" s="143"/>
      <c r="R419" s="143"/>
      <c r="S419" s="143"/>
      <c r="T419" s="143"/>
      <c r="U419" s="143"/>
      <c r="V419" s="143"/>
      <c r="W419" s="163"/>
      <c r="X419" s="164"/>
      <c r="Y419" s="164"/>
      <c r="Z419" s="164"/>
      <c r="AA419" s="163"/>
      <c r="AB419" s="163"/>
      <c r="AC419" s="164"/>
      <c r="AD419" s="164"/>
      <c r="AE419" s="163"/>
      <c r="AF419" s="164"/>
      <c r="AG419" s="164"/>
      <c r="AH419" s="170"/>
    </row>
    <row r="420" spans="1:34" ht="15" customHeight="1" x14ac:dyDescent="0.3">
      <c r="A420" s="138">
        <v>3109</v>
      </c>
      <c r="B420" s="163"/>
      <c r="C420" s="164"/>
      <c r="D420" s="164"/>
      <c r="E420" s="164"/>
      <c r="F420" s="164">
        <f t="shared" ref="F420" si="108">I420</f>
        <v>1</v>
      </c>
      <c r="G420" s="165" t="s">
        <v>2595</v>
      </c>
      <c r="H420" s="166" t="s">
        <v>2596</v>
      </c>
      <c r="I420" s="164">
        <v>1</v>
      </c>
      <c r="J420" s="167">
        <v>1</v>
      </c>
      <c r="K420" s="168">
        <f t="shared" ref="K420" si="109">COUNT(I420:I420)</f>
        <v>1</v>
      </c>
      <c r="L420" s="164"/>
      <c r="M420" s="164"/>
      <c r="N420" s="164"/>
      <c r="O420" s="164"/>
      <c r="P420" s="199"/>
      <c r="Q420" s="169" t="s">
        <v>1583</v>
      </c>
      <c r="R420" s="169" t="s">
        <v>1584</v>
      </c>
      <c r="S420" s="169" t="s">
        <v>2355</v>
      </c>
      <c r="T420" s="143"/>
      <c r="U420" s="143"/>
      <c r="V420" s="143"/>
      <c r="W420" s="163"/>
      <c r="X420" s="164"/>
      <c r="Y420" s="164"/>
      <c r="Z420" s="164"/>
      <c r="AA420" s="163" t="s">
        <v>2597</v>
      </c>
      <c r="AB420" s="163"/>
      <c r="AC420" s="164"/>
      <c r="AD420" s="164"/>
      <c r="AE420" s="163" t="s">
        <v>2055</v>
      </c>
      <c r="AF420" s="164" t="s">
        <v>1637</v>
      </c>
      <c r="AG420" s="164" t="s">
        <v>2598</v>
      </c>
      <c r="AH420" s="170"/>
    </row>
    <row r="421" spans="1:34" ht="15" customHeight="1" x14ac:dyDescent="0.3">
      <c r="A421" s="138">
        <v>3127</v>
      </c>
      <c r="B421" s="150"/>
      <c r="C421" s="150"/>
      <c r="D421" s="157">
        <f>COUNTIF(E421:E425,"&gt;0")</f>
        <v>1</v>
      </c>
      <c r="E421" s="157"/>
      <c r="F421" s="157"/>
      <c r="G421" s="158" t="s">
        <v>2599</v>
      </c>
      <c r="H421" s="158" t="s">
        <v>2600</v>
      </c>
      <c r="I421" s="153"/>
      <c r="J421" s="154"/>
      <c r="K421" s="155"/>
      <c r="L421" s="153"/>
      <c r="M421" s="153"/>
      <c r="N421" s="153"/>
      <c r="O421" s="153"/>
      <c r="P421" s="199"/>
      <c r="Q421" s="143"/>
      <c r="R421" s="143"/>
      <c r="S421" s="143"/>
      <c r="T421" s="143"/>
      <c r="U421" s="143"/>
      <c r="V421" s="143"/>
      <c r="W421" s="144"/>
      <c r="X421" s="144"/>
      <c r="Y421" s="144"/>
      <c r="Z421" s="144"/>
      <c r="AA421" s="144"/>
      <c r="AB421" s="144"/>
      <c r="AC421" s="144"/>
      <c r="AD421" s="144"/>
      <c r="AE421" s="144"/>
      <c r="AF421" s="144"/>
      <c r="AG421" s="144"/>
      <c r="AH421" s="145"/>
    </row>
    <row r="422" spans="1:34" ht="15" customHeight="1" x14ac:dyDescent="0.3">
      <c r="A422" s="138">
        <v>3136</v>
      </c>
      <c r="B422" s="163"/>
      <c r="C422" s="164"/>
      <c r="D422" s="164"/>
      <c r="E422" s="161">
        <f>COUNTIF(F422:F425,"&gt;0")</f>
        <v>3</v>
      </c>
      <c r="F422" s="161"/>
      <c r="G422" s="162" t="s">
        <v>2601</v>
      </c>
      <c r="H422" s="162" t="s">
        <v>2602</v>
      </c>
      <c r="I422" s="164"/>
      <c r="J422" s="167"/>
      <c r="K422" s="168"/>
      <c r="L422" s="164"/>
      <c r="M422" s="164"/>
      <c r="N422" s="155"/>
      <c r="O422" s="155"/>
      <c r="P422" s="199"/>
      <c r="Q422" s="143"/>
      <c r="R422" s="143"/>
      <c r="S422" s="143"/>
      <c r="T422" s="143"/>
      <c r="U422" s="143"/>
      <c r="V422" s="143"/>
      <c r="W422" s="163"/>
      <c r="X422" s="164"/>
      <c r="Y422" s="164"/>
      <c r="Z422" s="164"/>
      <c r="AA422" s="163"/>
      <c r="AB422" s="163"/>
      <c r="AC422" s="164"/>
      <c r="AD422" s="164"/>
      <c r="AE422" s="163"/>
      <c r="AF422" s="164"/>
      <c r="AG422" s="164"/>
      <c r="AH422" s="170"/>
    </row>
    <row r="423" spans="1:34" ht="15" customHeight="1" x14ac:dyDescent="0.3">
      <c r="A423" s="138">
        <v>3138</v>
      </c>
      <c r="B423" s="163"/>
      <c r="C423" s="164"/>
      <c r="D423" s="164"/>
      <c r="E423" s="164"/>
      <c r="F423" s="164">
        <f t="shared" ref="F423:F425" si="110">I423</f>
        <v>1</v>
      </c>
      <c r="G423" s="165" t="s">
        <v>2603</v>
      </c>
      <c r="H423" s="166" t="s">
        <v>2604</v>
      </c>
      <c r="I423" s="164">
        <v>1</v>
      </c>
      <c r="J423" s="167">
        <v>1</v>
      </c>
      <c r="K423" s="168">
        <f t="shared" ref="K423:K425" si="111">COUNT(I423:I423)</f>
        <v>1</v>
      </c>
      <c r="L423" s="164"/>
      <c r="M423" s="164"/>
      <c r="N423" s="164"/>
      <c r="O423" s="164"/>
      <c r="P423" s="199"/>
      <c r="Q423" s="169" t="s">
        <v>1583</v>
      </c>
      <c r="R423" s="169" t="s">
        <v>1584</v>
      </c>
      <c r="S423" s="169" t="s">
        <v>1585</v>
      </c>
      <c r="T423" s="143"/>
      <c r="U423" s="143"/>
      <c r="V423" s="143"/>
      <c r="W423" s="163" t="s">
        <v>2605</v>
      </c>
      <c r="X423" s="164"/>
      <c r="Y423" s="164"/>
      <c r="Z423" s="164"/>
      <c r="AA423" s="163"/>
      <c r="AB423" s="163"/>
      <c r="AC423" s="164"/>
      <c r="AD423" s="164"/>
      <c r="AE423" s="163"/>
      <c r="AF423" s="164"/>
      <c r="AG423" s="164" t="s">
        <v>1609</v>
      </c>
      <c r="AH423" s="170"/>
    </row>
    <row r="424" spans="1:34" ht="15" customHeight="1" x14ac:dyDescent="0.3">
      <c r="A424" s="138">
        <v>3139</v>
      </c>
      <c r="B424" s="163"/>
      <c r="C424" s="164"/>
      <c r="D424" s="164"/>
      <c r="E424" s="164"/>
      <c r="F424" s="164">
        <f t="shared" si="110"/>
        <v>1</v>
      </c>
      <c r="G424" s="165" t="s">
        <v>2606</v>
      </c>
      <c r="H424" s="166" t="s">
        <v>2607</v>
      </c>
      <c r="I424" s="164">
        <v>1</v>
      </c>
      <c r="J424" s="167">
        <v>1</v>
      </c>
      <c r="K424" s="168">
        <f t="shared" si="111"/>
        <v>1</v>
      </c>
      <c r="L424" s="164"/>
      <c r="M424" s="164"/>
      <c r="N424" s="164"/>
      <c r="O424" s="164"/>
      <c r="P424" s="199"/>
      <c r="Q424" s="169" t="s">
        <v>1583</v>
      </c>
      <c r="R424" s="169" t="s">
        <v>1584</v>
      </c>
      <c r="S424" s="169" t="s">
        <v>1585</v>
      </c>
      <c r="T424" s="143"/>
      <c r="U424" s="143"/>
      <c r="V424" s="143"/>
      <c r="W424" s="163" t="s">
        <v>2608</v>
      </c>
      <c r="X424" s="164"/>
      <c r="Y424" s="164"/>
      <c r="Z424" s="164"/>
      <c r="AA424" s="163"/>
      <c r="AB424" s="163"/>
      <c r="AC424" s="164"/>
      <c r="AD424" s="164"/>
      <c r="AE424" s="163"/>
      <c r="AF424" s="164"/>
      <c r="AG424" s="164" t="s">
        <v>1609</v>
      </c>
      <c r="AH424" s="170"/>
    </row>
    <row r="425" spans="1:34" ht="15" customHeight="1" x14ac:dyDescent="0.3">
      <c r="A425" s="138">
        <v>3140</v>
      </c>
      <c r="B425" s="163"/>
      <c r="C425" s="164"/>
      <c r="D425" s="164"/>
      <c r="E425" s="164"/>
      <c r="F425" s="164">
        <f t="shared" si="110"/>
        <v>1</v>
      </c>
      <c r="G425" s="165" t="s">
        <v>2609</v>
      </c>
      <c r="H425" s="166" t="s">
        <v>2610</v>
      </c>
      <c r="I425" s="164">
        <v>1</v>
      </c>
      <c r="J425" s="167">
        <v>1</v>
      </c>
      <c r="K425" s="168">
        <f t="shared" si="111"/>
        <v>1</v>
      </c>
      <c r="L425" s="164"/>
      <c r="M425" s="164"/>
      <c r="N425" s="164"/>
      <c r="O425" s="164"/>
      <c r="P425" s="199"/>
      <c r="Q425" s="169" t="s">
        <v>1583</v>
      </c>
      <c r="R425" s="169" t="s">
        <v>1584</v>
      </c>
      <c r="S425" s="169" t="s">
        <v>1585</v>
      </c>
      <c r="T425" s="143"/>
      <c r="U425" s="143"/>
      <c r="V425" s="143"/>
      <c r="W425" s="163" t="s">
        <v>2611</v>
      </c>
      <c r="X425" s="164"/>
      <c r="Y425" s="164"/>
      <c r="Z425" s="164"/>
      <c r="AA425" s="163"/>
      <c r="AB425" s="163"/>
      <c r="AC425" s="164"/>
      <c r="AD425" s="164"/>
      <c r="AE425" s="163"/>
      <c r="AF425" s="164"/>
      <c r="AG425" s="164"/>
      <c r="AH425" s="170"/>
    </row>
    <row r="426" spans="1:34" ht="15" customHeight="1" x14ac:dyDescent="0.3">
      <c r="A426" s="138">
        <v>3153</v>
      </c>
      <c r="B426" s="150"/>
      <c r="C426" s="151">
        <f>COUNTIF(D426:D452,"&gt;0")</f>
        <v>3</v>
      </c>
      <c r="D426" s="151"/>
      <c r="E426" s="151"/>
      <c r="F426" s="151"/>
      <c r="G426" s="152" t="s">
        <v>2612</v>
      </c>
      <c r="H426" s="152" t="s">
        <v>2613</v>
      </c>
      <c r="I426" s="159"/>
      <c r="J426" s="160"/>
      <c r="K426" s="155"/>
      <c r="L426" s="159"/>
      <c r="M426" s="159"/>
      <c r="N426" s="159"/>
      <c r="O426" s="159"/>
      <c r="P426" s="199"/>
      <c r="Q426" s="143"/>
      <c r="R426" s="143"/>
      <c r="S426" s="143"/>
      <c r="T426" s="143"/>
      <c r="U426" s="143"/>
      <c r="V426" s="143"/>
      <c r="W426" s="144"/>
      <c r="X426" s="144"/>
      <c r="Y426" s="144"/>
      <c r="Z426" s="144"/>
      <c r="AA426" s="144"/>
      <c r="AB426" s="144"/>
      <c r="AC426" s="144"/>
      <c r="AD426" s="144"/>
      <c r="AE426" s="144"/>
      <c r="AF426" s="144"/>
      <c r="AG426" s="144"/>
      <c r="AH426" s="145"/>
    </row>
    <row r="427" spans="1:34" ht="15" customHeight="1" x14ac:dyDescent="0.3">
      <c r="A427" s="138">
        <v>3154</v>
      </c>
      <c r="B427" s="150"/>
      <c r="C427" s="150"/>
      <c r="D427" s="157">
        <f>COUNTIF(E427:E429,"&gt;0")</f>
        <v>1</v>
      </c>
      <c r="E427" s="157"/>
      <c r="F427" s="157"/>
      <c r="G427" s="211" t="s">
        <v>2614</v>
      </c>
      <c r="H427" s="158" t="s">
        <v>2615</v>
      </c>
      <c r="I427" s="159"/>
      <c r="J427" s="160"/>
      <c r="K427" s="155"/>
      <c r="L427" s="159"/>
      <c r="M427" s="159"/>
      <c r="N427" s="159"/>
      <c r="O427" s="159"/>
      <c r="P427" s="199"/>
      <c r="Q427" s="143"/>
      <c r="R427" s="143"/>
      <c r="S427" s="143"/>
      <c r="T427" s="143"/>
      <c r="U427" s="143"/>
      <c r="V427" s="143"/>
      <c r="W427" s="144"/>
      <c r="X427" s="144"/>
      <c r="Y427" s="144"/>
      <c r="Z427" s="144"/>
      <c r="AA427" s="144"/>
      <c r="AB427" s="144"/>
      <c r="AC427" s="144"/>
      <c r="AD427" s="144"/>
      <c r="AE427" s="144"/>
      <c r="AF427" s="144"/>
      <c r="AG427" s="144"/>
      <c r="AH427" s="145"/>
    </row>
    <row r="428" spans="1:34" ht="15" customHeight="1" x14ac:dyDescent="0.3">
      <c r="A428" s="138">
        <v>3157</v>
      </c>
      <c r="B428" s="150"/>
      <c r="C428" s="150"/>
      <c r="D428" s="150"/>
      <c r="E428" s="161">
        <f>COUNTIF(F428:F429,"&gt;0")</f>
        <v>1</v>
      </c>
      <c r="F428" s="161"/>
      <c r="G428" s="162" t="s">
        <v>2616</v>
      </c>
      <c r="H428" s="162" t="s">
        <v>2617</v>
      </c>
      <c r="I428" s="159"/>
      <c r="J428" s="160"/>
      <c r="K428" s="155"/>
      <c r="L428" s="159"/>
      <c r="M428" s="159"/>
      <c r="N428" s="159"/>
      <c r="O428" s="159"/>
      <c r="P428" s="199"/>
      <c r="Q428" s="143"/>
      <c r="R428" s="143"/>
      <c r="S428" s="143"/>
      <c r="T428" s="143"/>
      <c r="U428" s="143"/>
      <c r="V428" s="143"/>
      <c r="W428" s="144"/>
      <c r="X428" s="144"/>
      <c r="Y428" s="144"/>
      <c r="Z428" s="144"/>
      <c r="AA428" s="144"/>
      <c r="AB428" s="144"/>
      <c r="AC428" s="144"/>
      <c r="AD428" s="144"/>
      <c r="AE428" s="144"/>
      <c r="AF428" s="144"/>
      <c r="AG428" s="144"/>
      <c r="AH428" s="145"/>
    </row>
    <row r="429" spans="1:34" ht="15" customHeight="1" x14ac:dyDescent="0.3">
      <c r="A429" s="138">
        <v>3158</v>
      </c>
      <c r="B429" s="163"/>
      <c r="C429" s="164"/>
      <c r="D429" s="164"/>
      <c r="E429" s="164"/>
      <c r="F429" s="164">
        <f t="shared" ref="F429" si="112">I429</f>
        <v>1</v>
      </c>
      <c r="G429" s="200" t="s">
        <v>2618</v>
      </c>
      <c r="H429" s="201" t="s">
        <v>2619</v>
      </c>
      <c r="I429" s="164">
        <v>1</v>
      </c>
      <c r="J429" s="167">
        <v>1</v>
      </c>
      <c r="K429" s="164"/>
      <c r="L429" s="144"/>
      <c r="M429" s="155">
        <f>COUNT(I429)</f>
        <v>1</v>
      </c>
      <c r="N429" s="164"/>
      <c r="O429" s="164"/>
      <c r="P429" s="199"/>
      <c r="Q429" s="169" t="s">
        <v>1583</v>
      </c>
      <c r="R429" s="169" t="s">
        <v>1584</v>
      </c>
      <c r="S429" s="169" t="s">
        <v>1585</v>
      </c>
      <c r="T429" s="143"/>
      <c r="U429" s="143"/>
      <c r="V429" s="143"/>
      <c r="W429" s="163" t="s">
        <v>2620</v>
      </c>
      <c r="X429" s="164"/>
      <c r="Y429" s="164"/>
      <c r="Z429" s="164"/>
      <c r="AA429" s="163"/>
      <c r="AB429" s="163"/>
      <c r="AC429" s="164"/>
      <c r="AD429" s="164"/>
      <c r="AE429" s="163"/>
      <c r="AF429" s="164"/>
      <c r="AG429" s="164"/>
      <c r="AH429" s="170"/>
    </row>
    <row r="430" spans="1:34" ht="15" customHeight="1" x14ac:dyDescent="0.3">
      <c r="A430" s="138">
        <v>3178</v>
      </c>
      <c r="B430" s="150"/>
      <c r="C430" s="150"/>
      <c r="D430" s="157">
        <f>COUNTIF(E430:E432,"&gt;0")</f>
        <v>1</v>
      </c>
      <c r="E430" s="157"/>
      <c r="F430" s="157"/>
      <c r="G430" s="158" t="s">
        <v>2621</v>
      </c>
      <c r="H430" s="158" t="s">
        <v>2622</v>
      </c>
      <c r="I430" s="153"/>
      <c r="J430" s="154"/>
      <c r="K430" s="155"/>
      <c r="L430" s="153"/>
      <c r="M430" s="153"/>
      <c r="N430" s="153"/>
      <c r="O430" s="153"/>
      <c r="P430" s="199"/>
      <c r="Q430" s="143"/>
      <c r="R430" s="143"/>
      <c r="S430" s="143"/>
      <c r="T430" s="143"/>
      <c r="U430" s="143"/>
      <c r="V430" s="143"/>
      <c r="W430" s="144"/>
      <c r="X430" s="144"/>
      <c r="Y430" s="144"/>
      <c r="Z430" s="144"/>
      <c r="AA430" s="144"/>
      <c r="AB430" s="144"/>
      <c r="AC430" s="144"/>
      <c r="AD430" s="144"/>
      <c r="AE430" s="144"/>
      <c r="AF430" s="144"/>
      <c r="AG430" s="144"/>
      <c r="AH430" s="145"/>
    </row>
    <row r="431" spans="1:34" ht="15" customHeight="1" x14ac:dyDescent="0.3">
      <c r="A431" s="138">
        <v>3179</v>
      </c>
      <c r="B431" s="150"/>
      <c r="C431" s="150"/>
      <c r="D431" s="150"/>
      <c r="E431" s="161">
        <f>COUNTIF(F431:F432,"&gt;0")</f>
        <v>1</v>
      </c>
      <c r="F431" s="161"/>
      <c r="G431" s="162" t="s">
        <v>2623</v>
      </c>
      <c r="H431" s="162" t="s">
        <v>2624</v>
      </c>
      <c r="I431" s="159"/>
      <c r="J431" s="160"/>
      <c r="K431" s="155"/>
      <c r="L431" s="159"/>
      <c r="M431" s="159"/>
      <c r="N431" s="159"/>
      <c r="O431" s="159"/>
      <c r="P431" s="199"/>
      <c r="Q431" s="143"/>
      <c r="R431" s="143"/>
      <c r="S431" s="143"/>
      <c r="T431" s="143"/>
      <c r="U431" s="143"/>
      <c r="V431" s="143"/>
      <c r="W431" s="144"/>
      <c r="X431" s="144"/>
      <c r="Y431" s="144"/>
      <c r="Z431" s="144"/>
      <c r="AA431" s="144"/>
      <c r="AB431" s="144"/>
      <c r="AC431" s="144"/>
      <c r="AD431" s="144"/>
      <c r="AE431" s="144"/>
      <c r="AF431" s="144"/>
      <c r="AG431" s="144"/>
      <c r="AH431" s="145"/>
    </row>
    <row r="432" spans="1:34" ht="15" customHeight="1" x14ac:dyDescent="0.3">
      <c r="A432" s="138">
        <v>3195</v>
      </c>
      <c r="B432" s="163"/>
      <c r="C432" s="164"/>
      <c r="D432" s="164"/>
      <c r="E432" s="164"/>
      <c r="F432" s="164">
        <f t="shared" ref="F432" si="113">I432</f>
        <v>1</v>
      </c>
      <c r="G432" s="165" t="s">
        <v>2625</v>
      </c>
      <c r="H432" s="166" t="s">
        <v>2626</v>
      </c>
      <c r="I432" s="164">
        <v>1</v>
      </c>
      <c r="J432" s="167">
        <v>1</v>
      </c>
      <c r="K432" s="168">
        <f t="shared" ref="K432" si="114">COUNT(I432:I432)</f>
        <v>1</v>
      </c>
      <c r="L432" s="164"/>
      <c r="M432" s="164"/>
      <c r="N432" s="164"/>
      <c r="O432" s="164"/>
      <c r="P432" s="199"/>
      <c r="Q432" s="169" t="s">
        <v>1583</v>
      </c>
      <c r="R432" s="169" t="s">
        <v>1584</v>
      </c>
      <c r="S432" s="169" t="s">
        <v>1585</v>
      </c>
      <c r="T432" s="143"/>
      <c r="U432" s="143"/>
      <c r="V432" s="143"/>
      <c r="W432" s="163" t="s">
        <v>2627</v>
      </c>
      <c r="X432" s="164"/>
      <c r="Y432" s="164"/>
      <c r="Z432" s="164"/>
      <c r="AA432" s="163"/>
      <c r="AB432" s="163"/>
      <c r="AC432" s="164"/>
      <c r="AD432" s="164"/>
      <c r="AE432" s="163"/>
      <c r="AF432" s="164"/>
      <c r="AG432" s="164"/>
      <c r="AH432" s="170"/>
    </row>
    <row r="433" spans="1:34" ht="15" customHeight="1" x14ac:dyDescent="0.3">
      <c r="A433" s="138">
        <v>3218</v>
      </c>
      <c r="B433" s="150"/>
      <c r="C433" s="150"/>
      <c r="D433" s="157">
        <f>COUNTIF(E433:E452,"&gt;0")</f>
        <v>8</v>
      </c>
      <c r="E433" s="157"/>
      <c r="F433" s="157"/>
      <c r="G433" s="158" t="s">
        <v>2628</v>
      </c>
      <c r="H433" s="158" t="s">
        <v>2629</v>
      </c>
      <c r="I433" s="159"/>
      <c r="J433" s="160"/>
      <c r="K433" s="155"/>
      <c r="L433" s="159"/>
      <c r="M433" s="159"/>
      <c r="N433" s="159"/>
      <c r="O433" s="159"/>
      <c r="P433" s="199"/>
      <c r="Q433" s="143"/>
      <c r="R433" s="143"/>
      <c r="S433" s="143"/>
      <c r="T433" s="143"/>
      <c r="U433" s="143"/>
      <c r="V433" s="143"/>
      <c r="W433" s="144"/>
      <c r="X433" s="144"/>
      <c r="Y433" s="144"/>
      <c r="Z433" s="144"/>
      <c r="AA433" s="144"/>
      <c r="AB433" s="144"/>
      <c r="AC433" s="144"/>
      <c r="AD433" s="144"/>
      <c r="AE433" s="144"/>
      <c r="AF433" s="144"/>
      <c r="AG433" s="144"/>
      <c r="AH433" s="145"/>
    </row>
    <row r="434" spans="1:34" ht="15" customHeight="1" x14ac:dyDescent="0.3">
      <c r="A434" s="138">
        <v>3236</v>
      </c>
      <c r="B434" s="163"/>
      <c r="C434" s="164"/>
      <c r="D434" s="164"/>
      <c r="E434" s="161">
        <f>COUNTIF(F434:F435,"&gt;0")</f>
        <v>1</v>
      </c>
      <c r="F434" s="161"/>
      <c r="G434" s="162" t="s">
        <v>2630</v>
      </c>
      <c r="H434" s="162" t="s">
        <v>2631</v>
      </c>
      <c r="I434" s="164"/>
      <c r="J434" s="167"/>
      <c r="K434" s="168"/>
      <c r="L434" s="164"/>
      <c r="M434" s="164"/>
      <c r="N434" s="164"/>
      <c r="O434" s="164"/>
      <c r="P434" s="199"/>
      <c r="Q434" s="143"/>
      <c r="R434" s="143"/>
      <c r="S434" s="143"/>
      <c r="T434" s="143"/>
      <c r="U434" s="143"/>
      <c r="V434" s="143"/>
      <c r="W434" s="163"/>
      <c r="X434" s="164"/>
      <c r="Y434" s="164"/>
      <c r="Z434" s="164"/>
      <c r="AA434" s="163"/>
      <c r="AB434" s="163"/>
      <c r="AC434" s="164"/>
      <c r="AD434" s="164"/>
      <c r="AE434" s="163"/>
      <c r="AF434" s="164"/>
      <c r="AG434" s="164"/>
      <c r="AH434" s="170"/>
    </row>
    <row r="435" spans="1:34" ht="15" customHeight="1" x14ac:dyDescent="0.3">
      <c r="A435" s="138">
        <v>3237</v>
      </c>
      <c r="B435" s="163"/>
      <c r="C435" s="164"/>
      <c r="D435" s="164"/>
      <c r="E435" s="164"/>
      <c r="F435" s="164">
        <f>I435</f>
        <v>1</v>
      </c>
      <c r="G435" s="165" t="s">
        <v>2632</v>
      </c>
      <c r="H435" s="166" t="s">
        <v>2633</v>
      </c>
      <c r="I435" s="164">
        <v>1</v>
      </c>
      <c r="J435" s="167">
        <v>1</v>
      </c>
      <c r="K435" s="168">
        <f>COUNT(I435:I435)</f>
        <v>1</v>
      </c>
      <c r="L435" s="164"/>
      <c r="M435" s="164"/>
      <c r="N435" s="164"/>
      <c r="O435" s="164"/>
      <c r="P435" s="199"/>
      <c r="Q435" s="169" t="s">
        <v>1583</v>
      </c>
      <c r="R435" s="169" t="s">
        <v>1584</v>
      </c>
      <c r="S435" s="169" t="s">
        <v>1585</v>
      </c>
      <c r="T435" s="169" t="s">
        <v>1584</v>
      </c>
      <c r="U435" s="143"/>
      <c r="V435" s="143"/>
      <c r="W435" s="163" t="s">
        <v>2634</v>
      </c>
      <c r="X435" s="164"/>
      <c r="Y435" s="164"/>
      <c r="Z435" s="164"/>
      <c r="AA435" s="163"/>
      <c r="AB435" s="163"/>
      <c r="AC435" s="164"/>
      <c r="AD435" s="164"/>
      <c r="AE435" s="163"/>
      <c r="AF435" s="164"/>
      <c r="AG435" s="164"/>
      <c r="AH435" s="170"/>
    </row>
    <row r="436" spans="1:34" ht="15" customHeight="1" x14ac:dyDescent="0.3">
      <c r="A436" s="138">
        <v>3242</v>
      </c>
      <c r="B436" s="163"/>
      <c r="C436" s="164"/>
      <c r="D436" s="164"/>
      <c r="E436" s="161">
        <f>COUNTIF(F436:F437,"&gt;0")</f>
        <v>1</v>
      </c>
      <c r="F436" s="161"/>
      <c r="G436" s="162" t="s">
        <v>2635</v>
      </c>
      <c r="H436" s="162" t="s">
        <v>2636</v>
      </c>
      <c r="I436" s="164"/>
      <c r="J436" s="167"/>
      <c r="K436" s="168"/>
      <c r="L436" s="164"/>
      <c r="M436" s="164"/>
      <c r="N436" s="164"/>
      <c r="O436" s="164"/>
      <c r="P436" s="199"/>
      <c r="Q436" s="143"/>
      <c r="R436" s="143"/>
      <c r="S436" s="143"/>
      <c r="T436" s="143"/>
      <c r="U436" s="143"/>
      <c r="V436" s="143"/>
      <c r="W436" s="163"/>
      <c r="X436" s="164"/>
      <c r="Y436" s="164"/>
      <c r="Z436" s="164"/>
      <c r="AA436" s="163"/>
      <c r="AB436" s="163"/>
      <c r="AC436" s="164"/>
      <c r="AD436" s="164"/>
      <c r="AE436" s="163"/>
      <c r="AF436" s="164"/>
      <c r="AG436" s="164"/>
      <c r="AH436" s="170"/>
    </row>
    <row r="437" spans="1:34" ht="15" customHeight="1" x14ac:dyDescent="0.3">
      <c r="A437" s="138">
        <v>3243</v>
      </c>
      <c r="B437" s="163"/>
      <c r="C437" s="164"/>
      <c r="D437" s="164"/>
      <c r="E437" s="164"/>
      <c r="F437" s="164">
        <f t="shared" ref="F437" si="115">I437</f>
        <v>1</v>
      </c>
      <c r="G437" s="194" t="s">
        <v>2637</v>
      </c>
      <c r="H437" s="166" t="s">
        <v>2638</v>
      </c>
      <c r="I437" s="164">
        <v>1</v>
      </c>
      <c r="J437" s="167">
        <v>1</v>
      </c>
      <c r="K437" s="168">
        <f>COUNT(I437:I437)</f>
        <v>1</v>
      </c>
      <c r="L437" s="164"/>
      <c r="M437" s="164"/>
      <c r="N437" s="164"/>
      <c r="O437" s="164"/>
      <c r="P437" s="199"/>
      <c r="Q437" s="195" t="s">
        <v>1689</v>
      </c>
      <c r="R437" s="143"/>
      <c r="S437" s="143"/>
      <c r="T437" s="143"/>
      <c r="U437" s="143"/>
      <c r="V437" s="143"/>
      <c r="W437" s="163" t="s">
        <v>2639</v>
      </c>
      <c r="X437" s="164"/>
      <c r="Y437" s="164"/>
      <c r="Z437" s="164"/>
      <c r="AA437" s="163"/>
      <c r="AB437" s="163" t="s">
        <v>1765</v>
      </c>
      <c r="AC437" s="164"/>
      <c r="AD437" s="164"/>
      <c r="AE437" s="163"/>
      <c r="AF437" s="164"/>
      <c r="AG437" s="164"/>
      <c r="AH437" s="170"/>
    </row>
    <row r="438" spans="1:34" ht="15" customHeight="1" x14ac:dyDescent="0.3">
      <c r="A438" s="138">
        <v>3261</v>
      </c>
      <c r="B438" s="163"/>
      <c r="C438" s="164"/>
      <c r="D438" s="164"/>
      <c r="E438" s="161">
        <f>COUNTIF(F438:F439,"&gt;0")</f>
        <v>1</v>
      </c>
      <c r="F438" s="161"/>
      <c r="G438" s="162" t="s">
        <v>2640</v>
      </c>
      <c r="H438" s="162" t="s">
        <v>2641</v>
      </c>
      <c r="I438" s="164"/>
      <c r="J438" s="167"/>
      <c r="K438" s="168"/>
      <c r="L438" s="164"/>
      <c r="M438" s="164"/>
      <c r="N438" s="164"/>
      <c r="O438" s="164"/>
      <c r="P438" s="199"/>
      <c r="Q438" s="143"/>
      <c r="R438" s="143"/>
      <c r="S438" s="143"/>
      <c r="T438" s="143"/>
      <c r="U438" s="143"/>
      <c r="V438" s="143"/>
      <c r="W438" s="163"/>
      <c r="X438" s="164"/>
      <c r="Y438" s="164"/>
      <c r="Z438" s="164"/>
      <c r="AA438" s="163"/>
      <c r="AB438" s="163"/>
      <c r="AC438" s="164"/>
      <c r="AD438" s="164"/>
      <c r="AE438" s="163"/>
      <c r="AF438" s="164"/>
      <c r="AG438" s="164"/>
      <c r="AH438" s="170"/>
    </row>
    <row r="439" spans="1:34" ht="15" customHeight="1" x14ac:dyDescent="0.3">
      <c r="A439" s="138">
        <v>3262</v>
      </c>
      <c r="B439" s="163"/>
      <c r="C439" s="164"/>
      <c r="D439" s="164"/>
      <c r="E439" s="164"/>
      <c r="F439" s="164">
        <f t="shared" ref="F439" si="116">I439</f>
        <v>1</v>
      </c>
      <c r="G439" s="165" t="s">
        <v>2642</v>
      </c>
      <c r="H439" s="166" t="s">
        <v>2643</v>
      </c>
      <c r="I439" s="164">
        <v>1</v>
      </c>
      <c r="J439" s="167">
        <v>1</v>
      </c>
      <c r="K439" s="168">
        <f>COUNT(I439:I439)</f>
        <v>1</v>
      </c>
      <c r="L439" s="164"/>
      <c r="M439" s="164"/>
      <c r="N439" s="164"/>
      <c r="O439" s="164"/>
      <c r="P439" s="199"/>
      <c r="Q439" s="169" t="s">
        <v>1583</v>
      </c>
      <c r="R439" s="169" t="s">
        <v>1584</v>
      </c>
      <c r="S439" s="169" t="s">
        <v>1585</v>
      </c>
      <c r="T439" s="143"/>
      <c r="U439" s="143"/>
      <c r="V439" s="143"/>
      <c r="W439" s="163" t="s">
        <v>2644</v>
      </c>
      <c r="X439" s="164"/>
      <c r="Y439" s="164"/>
      <c r="Z439" s="164"/>
      <c r="AA439" s="163"/>
      <c r="AB439" s="163"/>
      <c r="AC439" s="164"/>
      <c r="AD439" s="164"/>
      <c r="AE439" s="163"/>
      <c r="AF439" s="164"/>
      <c r="AG439" s="164"/>
      <c r="AH439" s="170"/>
    </row>
    <row r="440" spans="1:34" ht="15" customHeight="1" x14ac:dyDescent="0.3">
      <c r="A440" s="138">
        <v>3263</v>
      </c>
      <c r="B440" s="163"/>
      <c r="C440" s="164"/>
      <c r="D440" s="164"/>
      <c r="E440" s="161">
        <f>COUNTIF(F440:F442,"&gt;0")</f>
        <v>2</v>
      </c>
      <c r="F440" s="161"/>
      <c r="G440" s="162" t="s">
        <v>2645</v>
      </c>
      <c r="H440" s="162" t="s">
        <v>2646</v>
      </c>
      <c r="I440" s="164"/>
      <c r="J440" s="167"/>
      <c r="K440" s="168"/>
      <c r="L440" s="164"/>
      <c r="M440" s="164"/>
      <c r="N440" s="164"/>
      <c r="O440" s="164"/>
      <c r="P440" s="199"/>
      <c r="Q440" s="143"/>
      <c r="R440" s="143"/>
      <c r="S440" s="143"/>
      <c r="T440" s="143"/>
      <c r="U440" s="143"/>
      <c r="V440" s="143"/>
      <c r="W440" s="163"/>
      <c r="X440" s="164"/>
      <c r="Y440" s="164"/>
      <c r="Z440" s="164"/>
      <c r="AA440" s="163"/>
      <c r="AB440" s="163"/>
      <c r="AC440" s="164"/>
      <c r="AD440" s="164"/>
      <c r="AE440" s="163"/>
      <c r="AF440" s="164"/>
      <c r="AG440" s="164"/>
      <c r="AH440" s="170"/>
    </row>
    <row r="441" spans="1:34" ht="15" customHeight="1" x14ac:dyDescent="0.3">
      <c r="A441" s="138">
        <v>3267</v>
      </c>
      <c r="B441" s="163"/>
      <c r="C441" s="164"/>
      <c r="D441" s="164"/>
      <c r="E441" s="164"/>
      <c r="F441" s="164">
        <f t="shared" ref="F441:F442" si="117">I441</f>
        <v>1</v>
      </c>
      <c r="G441" s="165" t="s">
        <v>2647</v>
      </c>
      <c r="H441" s="166" t="s">
        <v>2648</v>
      </c>
      <c r="I441" s="164">
        <v>1</v>
      </c>
      <c r="J441" s="167">
        <v>1</v>
      </c>
      <c r="K441" s="168">
        <f t="shared" ref="K441:K442" si="118">COUNT(I441:I441)</f>
        <v>1</v>
      </c>
      <c r="L441" s="164"/>
      <c r="M441" s="164"/>
      <c r="N441" s="164"/>
      <c r="O441" s="164"/>
      <c r="P441" s="199"/>
      <c r="Q441" s="169" t="s">
        <v>1583</v>
      </c>
      <c r="R441" s="169" t="s">
        <v>1584</v>
      </c>
      <c r="S441" s="169" t="s">
        <v>1585</v>
      </c>
      <c r="T441" s="169" t="s">
        <v>1584</v>
      </c>
      <c r="U441" s="143"/>
      <c r="V441" s="143"/>
      <c r="W441" s="163" t="s">
        <v>2649</v>
      </c>
      <c r="X441" s="164"/>
      <c r="Y441" s="164"/>
      <c r="Z441" s="164"/>
      <c r="AA441" s="163"/>
      <c r="AB441" s="163"/>
      <c r="AC441" s="164"/>
      <c r="AD441" s="164"/>
      <c r="AE441" s="163"/>
      <c r="AF441" s="164"/>
      <c r="AG441" s="164"/>
      <c r="AH441" s="170"/>
    </row>
    <row r="442" spans="1:34" ht="15" customHeight="1" x14ac:dyDescent="0.3">
      <c r="A442" s="138">
        <v>3268</v>
      </c>
      <c r="B442" s="163"/>
      <c r="C442" s="164"/>
      <c r="D442" s="164"/>
      <c r="E442" s="164"/>
      <c r="F442" s="164">
        <f t="shared" si="117"/>
        <v>1</v>
      </c>
      <c r="G442" s="165" t="s">
        <v>2650</v>
      </c>
      <c r="H442" s="166" t="s">
        <v>2651</v>
      </c>
      <c r="I442" s="164">
        <v>1</v>
      </c>
      <c r="J442" s="167">
        <v>1</v>
      </c>
      <c r="K442" s="168">
        <f t="shared" si="118"/>
        <v>1</v>
      </c>
      <c r="L442" s="164"/>
      <c r="M442" s="164"/>
      <c r="N442" s="164"/>
      <c r="O442" s="164"/>
      <c r="P442" s="199"/>
      <c r="Q442" s="169" t="s">
        <v>1583</v>
      </c>
      <c r="R442" s="169" t="s">
        <v>1584</v>
      </c>
      <c r="S442" s="169" t="s">
        <v>1585</v>
      </c>
      <c r="T442" s="169" t="s">
        <v>1584</v>
      </c>
      <c r="U442" s="143"/>
      <c r="V442" s="143"/>
      <c r="W442" s="163"/>
      <c r="X442" s="164"/>
      <c r="Y442" s="164"/>
      <c r="Z442" s="164"/>
      <c r="AA442" s="163"/>
      <c r="AB442" s="163"/>
      <c r="AC442" s="164"/>
      <c r="AD442" s="164"/>
      <c r="AE442" s="163"/>
      <c r="AF442" s="164"/>
      <c r="AG442" s="164"/>
      <c r="AH442" s="170"/>
    </row>
    <row r="443" spans="1:34" ht="15" customHeight="1" x14ac:dyDescent="0.3">
      <c r="A443" s="138">
        <v>3307</v>
      </c>
      <c r="B443" s="163"/>
      <c r="C443" s="164"/>
      <c r="D443" s="164"/>
      <c r="E443" s="161">
        <f>COUNTIF(F443:F444,"&gt;0")</f>
        <v>1</v>
      </c>
      <c r="F443" s="161"/>
      <c r="G443" s="162" t="s">
        <v>2652</v>
      </c>
      <c r="H443" s="162" t="s">
        <v>2653</v>
      </c>
      <c r="I443" s="164"/>
      <c r="J443" s="167"/>
      <c r="K443" s="168"/>
      <c r="L443" s="164"/>
      <c r="M443" s="164"/>
      <c r="N443" s="164"/>
      <c r="O443" s="164"/>
      <c r="P443" s="199"/>
      <c r="Q443" s="143"/>
      <c r="R443" s="143"/>
      <c r="S443" s="143"/>
      <c r="T443" s="143"/>
      <c r="U443" s="143"/>
      <c r="V443" s="143"/>
      <c r="W443" s="163"/>
      <c r="X443" s="164"/>
      <c r="Y443" s="164"/>
      <c r="Z443" s="164"/>
      <c r="AA443" s="163"/>
      <c r="AB443" s="163"/>
      <c r="AC443" s="164"/>
      <c r="AD443" s="164"/>
      <c r="AE443" s="163"/>
      <c r="AF443" s="164"/>
      <c r="AG443" s="164"/>
      <c r="AH443" s="170"/>
    </row>
    <row r="444" spans="1:34" ht="15" customHeight="1" x14ac:dyDescent="0.3">
      <c r="A444" s="138">
        <v>3310</v>
      </c>
      <c r="B444" s="163"/>
      <c r="C444" s="164"/>
      <c r="D444" s="164"/>
      <c r="E444" s="164"/>
      <c r="F444" s="164">
        <f>I444</f>
        <v>1</v>
      </c>
      <c r="G444" s="165" t="s">
        <v>2654</v>
      </c>
      <c r="H444" s="166" t="s">
        <v>2655</v>
      </c>
      <c r="I444" s="164">
        <v>1</v>
      </c>
      <c r="J444" s="167">
        <v>1</v>
      </c>
      <c r="K444" s="168">
        <f>COUNT(I444:I444)</f>
        <v>1</v>
      </c>
      <c r="L444" s="164"/>
      <c r="M444" s="164"/>
      <c r="N444" s="164"/>
      <c r="O444" s="164"/>
      <c r="P444" s="199"/>
      <c r="Q444" s="169" t="s">
        <v>1583</v>
      </c>
      <c r="R444" s="169" t="s">
        <v>1584</v>
      </c>
      <c r="S444" s="169" t="s">
        <v>1585</v>
      </c>
      <c r="T444" s="143"/>
      <c r="U444" s="143"/>
      <c r="V444" s="143"/>
      <c r="W444" s="163" t="s">
        <v>2656</v>
      </c>
      <c r="X444" s="164"/>
      <c r="Y444" s="164"/>
      <c r="Z444" s="164"/>
      <c r="AA444" s="163"/>
      <c r="AB444" s="163"/>
      <c r="AC444" s="164"/>
      <c r="AD444" s="164"/>
      <c r="AE444" s="163"/>
      <c r="AF444" s="164"/>
      <c r="AG444" s="164"/>
      <c r="AH444" s="170"/>
    </row>
    <row r="445" spans="1:34" ht="15" customHeight="1" x14ac:dyDescent="0.3">
      <c r="A445" s="138">
        <v>3326</v>
      </c>
      <c r="B445" s="163"/>
      <c r="C445" s="164"/>
      <c r="D445" s="164"/>
      <c r="E445" s="161">
        <f>COUNTIF(F445:F446,"&gt;0")</f>
        <v>1</v>
      </c>
      <c r="F445" s="161"/>
      <c r="G445" s="162" t="s">
        <v>2657</v>
      </c>
      <c r="H445" s="162" t="s">
        <v>2658</v>
      </c>
      <c r="I445" s="164"/>
      <c r="J445" s="167"/>
      <c r="K445" s="168"/>
      <c r="L445" s="164"/>
      <c r="M445" s="164"/>
      <c r="N445" s="164"/>
      <c r="O445" s="164"/>
      <c r="P445" s="199"/>
      <c r="Q445" s="143"/>
      <c r="R445" s="143"/>
      <c r="S445" s="143"/>
      <c r="T445" s="143"/>
      <c r="U445" s="143"/>
      <c r="V445" s="143"/>
      <c r="W445" s="163"/>
      <c r="X445" s="164"/>
      <c r="Y445" s="164"/>
      <c r="Z445" s="164"/>
      <c r="AA445" s="163"/>
      <c r="AB445" s="163"/>
      <c r="AC445" s="164"/>
      <c r="AD445" s="164"/>
      <c r="AE445" s="163"/>
      <c r="AF445" s="164"/>
      <c r="AG445" s="164"/>
      <c r="AH445" s="170"/>
    </row>
    <row r="446" spans="1:34" ht="15" customHeight="1" x14ac:dyDescent="0.3">
      <c r="A446" s="138">
        <v>3339</v>
      </c>
      <c r="B446" s="163"/>
      <c r="C446" s="164"/>
      <c r="D446" s="164"/>
      <c r="E446" s="164"/>
      <c r="F446" s="164">
        <f t="shared" ref="F446" si="119">I446</f>
        <v>1</v>
      </c>
      <c r="G446" s="165" t="s">
        <v>2659</v>
      </c>
      <c r="H446" s="166" t="s">
        <v>2660</v>
      </c>
      <c r="I446" s="164">
        <v>1</v>
      </c>
      <c r="J446" s="167">
        <v>1</v>
      </c>
      <c r="K446" s="168">
        <f t="shared" ref="K446" si="120">COUNT(I446:I446)</f>
        <v>1</v>
      </c>
      <c r="L446" s="164"/>
      <c r="M446" s="164"/>
      <c r="N446" s="164"/>
      <c r="O446" s="164"/>
      <c r="P446" s="199"/>
      <c r="Q446" s="169" t="s">
        <v>1763</v>
      </c>
      <c r="R446" s="169" t="s">
        <v>1584</v>
      </c>
      <c r="S446" s="169" t="s">
        <v>1584</v>
      </c>
      <c r="T446" s="169" t="s">
        <v>1764</v>
      </c>
      <c r="U446" s="143"/>
      <c r="V446" s="143"/>
      <c r="W446" s="163" t="s">
        <v>2661</v>
      </c>
      <c r="X446" s="164"/>
      <c r="Y446" s="164"/>
      <c r="Z446" s="164"/>
      <c r="AA446" s="163"/>
      <c r="AB446" s="163" t="s">
        <v>1765</v>
      </c>
      <c r="AC446" s="164"/>
      <c r="AD446" s="164"/>
      <c r="AE446" s="163"/>
      <c r="AF446" s="164"/>
      <c r="AG446" s="164"/>
      <c r="AH446" s="170"/>
    </row>
    <row r="447" spans="1:34" ht="15" customHeight="1" x14ac:dyDescent="0.3">
      <c r="A447" s="138">
        <v>3356</v>
      </c>
      <c r="B447" s="163"/>
      <c r="C447" s="164"/>
      <c r="D447" s="164"/>
      <c r="E447" s="161">
        <f>COUNTIF(F447:F450,"&gt;0")</f>
        <v>3</v>
      </c>
      <c r="F447" s="161"/>
      <c r="G447" s="162" t="s">
        <v>2662</v>
      </c>
      <c r="H447" s="162" t="s">
        <v>2663</v>
      </c>
      <c r="I447" s="164"/>
      <c r="J447" s="167"/>
      <c r="K447" s="168"/>
      <c r="L447" s="164"/>
      <c r="M447" s="164"/>
      <c r="N447" s="164"/>
      <c r="O447" s="164"/>
      <c r="P447" s="199"/>
      <c r="Q447" s="143"/>
      <c r="R447" s="143"/>
      <c r="S447" s="143"/>
      <c r="T447" s="143"/>
      <c r="U447" s="143"/>
      <c r="V447" s="143"/>
      <c r="W447" s="163"/>
      <c r="X447" s="164"/>
      <c r="Y447" s="164"/>
      <c r="Z447" s="164"/>
      <c r="AA447" s="163"/>
      <c r="AB447" s="163"/>
      <c r="AC447" s="164"/>
      <c r="AD447" s="164"/>
      <c r="AE447" s="163"/>
      <c r="AF447" s="164"/>
      <c r="AG447" s="164"/>
      <c r="AH447" s="170"/>
    </row>
    <row r="448" spans="1:34" ht="15" customHeight="1" x14ac:dyDescent="0.3">
      <c r="A448" s="138">
        <v>3358</v>
      </c>
      <c r="B448" s="163"/>
      <c r="C448" s="164"/>
      <c r="D448" s="164"/>
      <c r="E448" s="164"/>
      <c r="F448" s="164">
        <f t="shared" ref="F448:F450" si="121">I448</f>
        <v>1</v>
      </c>
      <c r="G448" s="165" t="s">
        <v>2664</v>
      </c>
      <c r="H448" s="166" t="s">
        <v>2665</v>
      </c>
      <c r="I448" s="164">
        <v>1</v>
      </c>
      <c r="J448" s="167">
        <v>1</v>
      </c>
      <c r="K448" s="168">
        <f t="shared" ref="K448:K450" si="122">COUNT(I448:I448)</f>
        <v>1</v>
      </c>
      <c r="L448" s="164"/>
      <c r="M448" s="164"/>
      <c r="N448" s="164"/>
      <c r="O448" s="164"/>
      <c r="P448" s="199"/>
      <c r="Q448" s="169" t="s">
        <v>1583</v>
      </c>
      <c r="R448" s="169" t="s">
        <v>1584</v>
      </c>
      <c r="S448" s="169" t="s">
        <v>1585</v>
      </c>
      <c r="T448" s="169" t="s">
        <v>1584</v>
      </c>
      <c r="U448" s="143"/>
      <c r="V448" s="143"/>
      <c r="W448" s="163" t="s">
        <v>2666</v>
      </c>
      <c r="X448" s="164"/>
      <c r="Y448" s="164"/>
      <c r="Z448" s="164"/>
      <c r="AA448" s="163"/>
      <c r="AB448" s="163"/>
      <c r="AC448" s="164"/>
      <c r="AD448" s="164"/>
      <c r="AE448" s="163"/>
      <c r="AF448" s="164"/>
      <c r="AG448" s="164"/>
      <c r="AH448" s="170"/>
    </row>
    <row r="449" spans="1:34" ht="15" customHeight="1" x14ac:dyDescent="0.3">
      <c r="A449" s="138">
        <v>3360</v>
      </c>
      <c r="B449" s="163"/>
      <c r="C449" s="164"/>
      <c r="D449" s="164"/>
      <c r="E449" s="164"/>
      <c r="F449" s="164">
        <f t="shared" si="121"/>
        <v>1</v>
      </c>
      <c r="G449" s="165" t="s">
        <v>2667</v>
      </c>
      <c r="H449" s="166" t="s">
        <v>2668</v>
      </c>
      <c r="I449" s="164">
        <v>1</v>
      </c>
      <c r="J449" s="167">
        <v>1</v>
      </c>
      <c r="K449" s="168">
        <f t="shared" si="122"/>
        <v>1</v>
      </c>
      <c r="L449" s="164"/>
      <c r="M449" s="164"/>
      <c r="N449" s="164"/>
      <c r="O449" s="164"/>
      <c r="P449" s="199"/>
      <c r="Q449" s="169" t="s">
        <v>1583</v>
      </c>
      <c r="R449" s="169" t="s">
        <v>1584</v>
      </c>
      <c r="S449" s="169" t="s">
        <v>1585</v>
      </c>
      <c r="T449" s="169" t="s">
        <v>1584</v>
      </c>
      <c r="U449" s="143"/>
      <c r="V449" s="143"/>
      <c r="W449" s="163" t="s">
        <v>2669</v>
      </c>
      <c r="X449" s="164"/>
      <c r="Y449" s="164"/>
      <c r="Z449" s="164"/>
      <c r="AA449" s="163"/>
      <c r="AB449" s="163"/>
      <c r="AC449" s="164"/>
      <c r="AD449" s="164"/>
      <c r="AE449" s="163"/>
      <c r="AF449" s="164"/>
      <c r="AG449" s="164"/>
      <c r="AH449" s="170"/>
    </row>
    <row r="450" spans="1:34" ht="15" customHeight="1" x14ac:dyDescent="0.3">
      <c r="A450" s="138">
        <v>3361</v>
      </c>
      <c r="B450" s="163"/>
      <c r="C450" s="164"/>
      <c r="D450" s="164"/>
      <c r="E450" s="164"/>
      <c r="F450" s="164">
        <f t="shared" si="121"/>
        <v>1</v>
      </c>
      <c r="G450" s="165" t="s">
        <v>2670</v>
      </c>
      <c r="H450" s="166" t="s">
        <v>2671</v>
      </c>
      <c r="I450" s="164">
        <v>1</v>
      </c>
      <c r="J450" s="167">
        <v>1</v>
      </c>
      <c r="K450" s="168">
        <f t="shared" si="122"/>
        <v>1</v>
      </c>
      <c r="L450" s="164"/>
      <c r="M450" s="164"/>
      <c r="N450" s="164"/>
      <c r="O450" s="164"/>
      <c r="P450" s="199"/>
      <c r="Q450" s="169" t="s">
        <v>1583</v>
      </c>
      <c r="R450" s="169" t="s">
        <v>1584</v>
      </c>
      <c r="S450" s="169" t="s">
        <v>1585</v>
      </c>
      <c r="T450" s="169" t="s">
        <v>1584</v>
      </c>
      <c r="U450" s="143"/>
      <c r="V450" s="143"/>
      <c r="W450" s="163" t="s">
        <v>2672</v>
      </c>
      <c r="X450" s="164"/>
      <c r="Y450" s="164"/>
      <c r="Z450" s="164"/>
      <c r="AA450" s="163"/>
      <c r="AB450" s="163"/>
      <c r="AC450" s="164"/>
      <c r="AD450" s="164"/>
      <c r="AE450" s="163"/>
      <c r="AF450" s="164"/>
      <c r="AG450" s="164"/>
      <c r="AH450" s="170"/>
    </row>
    <row r="451" spans="1:34" ht="15" customHeight="1" x14ac:dyDescent="0.3">
      <c r="A451" s="138">
        <v>3372</v>
      </c>
      <c r="B451" s="163"/>
      <c r="C451" s="164"/>
      <c r="D451" s="164"/>
      <c r="E451" s="161">
        <f>COUNTIF(F451:F452,"&gt;0")</f>
        <v>1</v>
      </c>
      <c r="F451" s="161"/>
      <c r="G451" s="162" t="s">
        <v>2673</v>
      </c>
      <c r="H451" s="162" t="s">
        <v>2674</v>
      </c>
      <c r="I451" s="164"/>
      <c r="J451" s="167"/>
      <c r="K451" s="168"/>
      <c r="L451" s="164"/>
      <c r="M451" s="164"/>
      <c r="N451" s="164"/>
      <c r="O451" s="164"/>
      <c r="P451" s="199"/>
      <c r="Q451" s="143"/>
      <c r="R451" s="143"/>
      <c r="S451" s="143"/>
      <c r="T451" s="143"/>
      <c r="U451" s="143"/>
      <c r="V451" s="143"/>
      <c r="W451" s="163"/>
      <c r="X451" s="164"/>
      <c r="Y451" s="164"/>
      <c r="Z451" s="164"/>
      <c r="AA451" s="163"/>
      <c r="AB451" s="163"/>
      <c r="AC451" s="164"/>
      <c r="AD451" s="164"/>
      <c r="AE451" s="163"/>
      <c r="AF451" s="164"/>
      <c r="AG451" s="164"/>
      <c r="AH451" s="170"/>
    </row>
    <row r="452" spans="1:34" ht="15" customHeight="1" x14ac:dyDescent="0.3">
      <c r="A452" s="138">
        <v>3373</v>
      </c>
      <c r="B452" s="163"/>
      <c r="C452" s="164"/>
      <c r="D452" s="164"/>
      <c r="E452" s="164"/>
      <c r="F452" s="164">
        <f t="shared" ref="F452" si="123">I452</f>
        <v>1</v>
      </c>
      <c r="G452" s="165" t="s">
        <v>2675</v>
      </c>
      <c r="H452" s="166" t="s">
        <v>2676</v>
      </c>
      <c r="I452" s="164">
        <v>1</v>
      </c>
      <c r="J452" s="167">
        <v>1</v>
      </c>
      <c r="K452" s="168">
        <f>COUNT(I452:I452)</f>
        <v>1</v>
      </c>
      <c r="L452" s="164"/>
      <c r="M452" s="164"/>
      <c r="N452" s="164"/>
      <c r="O452" s="164"/>
      <c r="P452" s="199"/>
      <c r="Q452" s="169" t="s">
        <v>1763</v>
      </c>
      <c r="R452" s="169" t="s">
        <v>1584</v>
      </c>
      <c r="S452" s="169" t="s">
        <v>1584</v>
      </c>
      <c r="T452" s="169" t="s">
        <v>1764</v>
      </c>
      <c r="U452" s="143"/>
      <c r="V452" s="143"/>
      <c r="W452" s="163" t="s">
        <v>2677</v>
      </c>
      <c r="X452" s="164"/>
      <c r="Y452" s="164"/>
      <c r="Z452" s="164"/>
      <c r="AA452" s="163"/>
      <c r="AB452" s="163" t="s">
        <v>1765</v>
      </c>
      <c r="AC452" s="164"/>
      <c r="AD452" s="164"/>
      <c r="AE452" s="163"/>
      <c r="AF452" s="164"/>
      <c r="AG452" s="164"/>
      <c r="AH452" s="170"/>
    </row>
    <row r="453" spans="1:34" ht="15" customHeight="1" x14ac:dyDescent="0.3">
      <c r="A453" s="138">
        <v>3385</v>
      </c>
      <c r="B453" s="150"/>
      <c r="C453" s="151">
        <f>COUNTIF(D453:D549,"&gt;0")</f>
        <v>4</v>
      </c>
      <c r="D453" s="151"/>
      <c r="E453" s="151"/>
      <c r="F453" s="151"/>
      <c r="G453" s="152" t="s">
        <v>2678</v>
      </c>
      <c r="H453" s="152" t="s">
        <v>2679</v>
      </c>
      <c r="I453" s="159"/>
      <c r="J453" s="160"/>
      <c r="K453" s="155"/>
      <c r="L453" s="159"/>
      <c r="M453" s="159"/>
      <c r="N453" s="159"/>
      <c r="O453" s="159"/>
      <c r="P453" s="199"/>
      <c r="Q453" s="143"/>
      <c r="R453" s="143"/>
      <c r="S453" s="143"/>
      <c r="T453" s="143"/>
      <c r="U453" s="143"/>
      <c r="V453" s="143"/>
      <c r="W453" s="144"/>
      <c r="X453" s="144"/>
      <c r="Y453" s="144"/>
      <c r="Z453" s="144"/>
      <c r="AA453" s="144"/>
      <c r="AB453" s="144"/>
      <c r="AC453" s="144"/>
      <c r="AD453" s="144"/>
      <c r="AE453" s="144"/>
      <c r="AF453" s="144"/>
      <c r="AG453" s="144"/>
      <c r="AH453" s="145"/>
    </row>
    <row r="454" spans="1:34" ht="15" customHeight="1" x14ac:dyDescent="0.3">
      <c r="A454" s="138">
        <v>3386</v>
      </c>
      <c r="B454" s="150"/>
      <c r="C454" s="150"/>
      <c r="D454" s="157">
        <f>COUNTIF(E454:E461,"&gt;0")</f>
        <v>3</v>
      </c>
      <c r="E454" s="157"/>
      <c r="F454" s="157"/>
      <c r="G454" s="158" t="s">
        <v>2680</v>
      </c>
      <c r="H454" s="158" t="s">
        <v>2681</v>
      </c>
      <c r="I454" s="153"/>
      <c r="J454" s="154"/>
      <c r="K454" s="155"/>
      <c r="L454" s="153"/>
      <c r="M454" s="153"/>
      <c r="N454" s="153"/>
      <c r="O454" s="153"/>
      <c r="P454" s="199"/>
      <c r="Q454" s="143"/>
      <c r="R454" s="143"/>
      <c r="S454" s="143"/>
      <c r="T454" s="143"/>
      <c r="U454" s="143"/>
      <c r="V454" s="143"/>
      <c r="W454" s="144"/>
      <c r="X454" s="144"/>
      <c r="Y454" s="144"/>
      <c r="Z454" s="144"/>
      <c r="AA454" s="144"/>
      <c r="AB454" s="144"/>
      <c r="AC454" s="144"/>
      <c r="AD454" s="144"/>
      <c r="AE454" s="144"/>
      <c r="AF454" s="144"/>
      <c r="AG454" s="144"/>
      <c r="AH454" s="145"/>
    </row>
    <row r="455" spans="1:34" ht="15" customHeight="1" x14ac:dyDescent="0.3">
      <c r="A455" s="138">
        <v>3418</v>
      </c>
      <c r="B455" s="150"/>
      <c r="C455" s="150"/>
      <c r="D455" s="150"/>
      <c r="E455" s="161">
        <f>COUNTIF(F455:F456,"&gt;0")</f>
        <v>1</v>
      </c>
      <c r="F455" s="161"/>
      <c r="G455" s="162" t="s">
        <v>2682</v>
      </c>
      <c r="H455" s="162" t="s">
        <v>2683</v>
      </c>
      <c r="I455" s="153"/>
      <c r="J455" s="154"/>
      <c r="K455" s="155"/>
      <c r="L455" s="153"/>
      <c r="M455" s="153"/>
      <c r="N455" s="153"/>
      <c r="O455" s="153"/>
      <c r="P455" s="199"/>
      <c r="Q455" s="143"/>
      <c r="R455" s="143"/>
      <c r="S455" s="143"/>
      <c r="T455" s="143"/>
      <c r="U455" s="143"/>
      <c r="V455" s="143"/>
      <c r="W455" s="144"/>
      <c r="X455" s="144"/>
      <c r="Y455" s="144"/>
      <c r="Z455" s="144"/>
      <c r="AA455" s="144"/>
      <c r="AB455" s="144"/>
      <c r="AC455" s="144"/>
      <c r="AD455" s="144"/>
      <c r="AE455" s="144"/>
      <c r="AF455" s="144"/>
      <c r="AG455" s="144"/>
      <c r="AH455" s="145"/>
    </row>
    <row r="456" spans="1:34" ht="15" customHeight="1" x14ac:dyDescent="0.3">
      <c r="A456" s="138">
        <v>3419</v>
      </c>
      <c r="B456" s="163"/>
      <c r="C456" s="164"/>
      <c r="D456" s="164"/>
      <c r="E456" s="164"/>
      <c r="F456" s="164">
        <f>I456</f>
        <v>1</v>
      </c>
      <c r="G456" s="165" t="s">
        <v>2684</v>
      </c>
      <c r="H456" s="166" t="s">
        <v>2685</v>
      </c>
      <c r="I456" s="164">
        <v>1</v>
      </c>
      <c r="J456" s="167">
        <v>1</v>
      </c>
      <c r="K456" s="168">
        <f>COUNT(I456:I456)</f>
        <v>1</v>
      </c>
      <c r="L456" s="164"/>
      <c r="M456" s="164"/>
      <c r="N456" s="164"/>
      <c r="O456" s="164"/>
      <c r="P456" s="199"/>
      <c r="Q456" s="169" t="s">
        <v>1583</v>
      </c>
      <c r="R456" s="169" t="s">
        <v>1584</v>
      </c>
      <c r="S456" s="169" t="s">
        <v>1585</v>
      </c>
      <c r="T456" s="143"/>
      <c r="U456" s="143"/>
      <c r="V456" s="143"/>
      <c r="W456" s="163" t="s">
        <v>2686</v>
      </c>
      <c r="X456" s="164"/>
      <c r="Y456" s="164"/>
      <c r="Z456" s="164"/>
      <c r="AA456" s="163" t="s">
        <v>2054</v>
      </c>
      <c r="AB456" s="163"/>
      <c r="AC456" s="164"/>
      <c r="AD456" s="164"/>
      <c r="AE456" s="163" t="s">
        <v>2055</v>
      </c>
      <c r="AF456" s="164" t="s">
        <v>1637</v>
      </c>
      <c r="AG456" s="164" t="s">
        <v>1664</v>
      </c>
      <c r="AH456" s="170"/>
    </row>
    <row r="457" spans="1:34" ht="15" customHeight="1" x14ac:dyDescent="0.3">
      <c r="A457" s="138">
        <v>3420</v>
      </c>
      <c r="B457" s="150"/>
      <c r="C457" s="150"/>
      <c r="D457" s="150"/>
      <c r="E457" s="161">
        <f>COUNTIF(F457:F458,"&gt;0")</f>
        <v>1</v>
      </c>
      <c r="F457" s="161"/>
      <c r="G457" s="162" t="s">
        <v>2687</v>
      </c>
      <c r="H457" s="162" t="s">
        <v>2688</v>
      </c>
      <c r="I457" s="153"/>
      <c r="J457" s="154"/>
      <c r="K457" s="155"/>
      <c r="L457" s="153"/>
      <c r="M457" s="153"/>
      <c r="N457" s="153"/>
      <c r="O457" s="153"/>
      <c r="P457" s="199"/>
      <c r="Q457" s="143"/>
      <c r="R457" s="143"/>
      <c r="S457" s="143"/>
      <c r="T457" s="143"/>
      <c r="U457" s="143"/>
      <c r="V457" s="143"/>
      <c r="W457" s="144"/>
      <c r="X457" s="144"/>
      <c r="Y457" s="144"/>
      <c r="Z457" s="144"/>
      <c r="AA457" s="144"/>
      <c r="AB457" s="144"/>
      <c r="AC457" s="144"/>
      <c r="AD457" s="144"/>
      <c r="AE457" s="144"/>
      <c r="AF457" s="144"/>
      <c r="AG457" s="144"/>
      <c r="AH457" s="145"/>
    </row>
    <row r="458" spans="1:34" ht="15" customHeight="1" x14ac:dyDescent="0.3">
      <c r="A458" s="138">
        <v>3422</v>
      </c>
      <c r="B458" s="163"/>
      <c r="C458" s="164"/>
      <c r="D458" s="164"/>
      <c r="E458" s="164"/>
      <c r="F458" s="164">
        <f t="shared" ref="F458" si="124">I458</f>
        <v>1</v>
      </c>
      <c r="G458" s="178" t="s">
        <v>2689</v>
      </c>
      <c r="H458" s="179" t="s">
        <v>2690</v>
      </c>
      <c r="I458" s="164">
        <v>1</v>
      </c>
      <c r="J458" s="167">
        <v>1</v>
      </c>
      <c r="K458" s="144"/>
      <c r="L458" s="168">
        <f>COUNT(I458:I458)</f>
        <v>1</v>
      </c>
      <c r="M458" s="164"/>
      <c r="N458" s="164"/>
      <c r="O458" s="164"/>
      <c r="P458" s="199"/>
      <c r="Q458" s="169" t="s">
        <v>1583</v>
      </c>
      <c r="R458" s="169" t="s">
        <v>1584</v>
      </c>
      <c r="S458" s="169" t="s">
        <v>1585</v>
      </c>
      <c r="T458" s="143"/>
      <c r="U458" s="143"/>
      <c r="V458" s="143"/>
      <c r="W458" s="163" t="s">
        <v>2691</v>
      </c>
      <c r="X458" s="164"/>
      <c r="Y458" s="164"/>
      <c r="Z458" s="164"/>
      <c r="AA458" s="163"/>
      <c r="AB458" s="163"/>
      <c r="AC458" s="164"/>
      <c r="AD458" s="164"/>
      <c r="AE458" s="163"/>
      <c r="AF458" s="164" t="s">
        <v>1637</v>
      </c>
      <c r="AG458" s="164"/>
      <c r="AH458" s="170"/>
    </row>
    <row r="459" spans="1:34" ht="15" customHeight="1" x14ac:dyDescent="0.3">
      <c r="A459" s="138">
        <v>3436</v>
      </c>
      <c r="B459" s="163"/>
      <c r="C459" s="164"/>
      <c r="D459" s="164"/>
      <c r="E459" s="161">
        <f>COUNTIF(F459:F461,"&gt;0")</f>
        <v>2</v>
      </c>
      <c r="F459" s="161"/>
      <c r="G459" s="162" t="s">
        <v>2692</v>
      </c>
      <c r="H459" s="162" t="s">
        <v>2693</v>
      </c>
      <c r="I459" s="164"/>
      <c r="J459" s="167"/>
      <c r="K459" s="168"/>
      <c r="L459" s="164"/>
      <c r="M459" s="164"/>
      <c r="N459" s="164"/>
      <c r="O459" s="164"/>
      <c r="P459" s="199"/>
      <c r="Q459" s="143"/>
      <c r="R459" s="143"/>
      <c r="S459" s="143"/>
      <c r="T459" s="143"/>
      <c r="U459" s="143"/>
      <c r="V459" s="143"/>
      <c r="W459" s="163"/>
      <c r="X459" s="164"/>
      <c r="Y459" s="164"/>
      <c r="Z459" s="164"/>
      <c r="AA459" s="163"/>
      <c r="AB459" s="163"/>
      <c r="AC459" s="164"/>
      <c r="AD459" s="164"/>
      <c r="AE459" s="163"/>
      <c r="AF459" s="164"/>
      <c r="AG459" s="164"/>
      <c r="AH459" s="170"/>
    </row>
    <row r="460" spans="1:34" ht="15" customHeight="1" x14ac:dyDescent="0.3">
      <c r="A460" s="138">
        <v>3438</v>
      </c>
      <c r="B460" s="163"/>
      <c r="C460" s="164"/>
      <c r="D460" s="164"/>
      <c r="E460" s="164"/>
      <c r="F460" s="164">
        <f t="shared" ref="F460:F461" si="125">I460</f>
        <v>1</v>
      </c>
      <c r="G460" s="165" t="s">
        <v>2694</v>
      </c>
      <c r="H460" s="166" t="s">
        <v>2695</v>
      </c>
      <c r="I460" s="164">
        <v>1</v>
      </c>
      <c r="J460" s="167">
        <v>1</v>
      </c>
      <c r="K460" s="168">
        <f t="shared" ref="K460:K461" si="126">COUNT(I460:I460)</f>
        <v>1</v>
      </c>
      <c r="L460" s="164"/>
      <c r="M460" s="164"/>
      <c r="N460" s="164"/>
      <c r="O460" s="164"/>
      <c r="P460" s="199"/>
      <c r="Q460" s="169" t="s">
        <v>1583</v>
      </c>
      <c r="R460" s="169" t="s">
        <v>1584</v>
      </c>
      <c r="S460" s="169" t="s">
        <v>1585</v>
      </c>
      <c r="T460" s="143"/>
      <c r="U460" s="143"/>
      <c r="V460" s="143"/>
      <c r="W460" s="163" t="s">
        <v>2696</v>
      </c>
      <c r="X460" s="164"/>
      <c r="Y460" s="164"/>
      <c r="Z460" s="164"/>
      <c r="AA460" s="163"/>
      <c r="AB460" s="163"/>
      <c r="AC460" s="164"/>
      <c r="AD460" s="164"/>
      <c r="AE460" s="163"/>
      <c r="AF460" s="164"/>
      <c r="AG460" s="164"/>
      <c r="AH460" s="170"/>
    </row>
    <row r="461" spans="1:34" ht="15" customHeight="1" x14ac:dyDescent="0.3">
      <c r="A461" s="138">
        <v>3447</v>
      </c>
      <c r="B461" s="163"/>
      <c r="C461" s="164"/>
      <c r="D461" s="164"/>
      <c r="E461" s="164"/>
      <c r="F461" s="164">
        <f t="shared" si="125"/>
        <v>1</v>
      </c>
      <c r="G461" s="165" t="s">
        <v>2697</v>
      </c>
      <c r="H461" s="166" t="s">
        <v>2698</v>
      </c>
      <c r="I461" s="164">
        <v>1</v>
      </c>
      <c r="J461" s="167">
        <v>1</v>
      </c>
      <c r="K461" s="168">
        <f t="shared" si="126"/>
        <v>1</v>
      </c>
      <c r="L461" s="164"/>
      <c r="M461" s="164"/>
      <c r="N461" s="164"/>
      <c r="O461" s="164"/>
      <c r="P461" s="199"/>
      <c r="Q461" s="169" t="s">
        <v>1583</v>
      </c>
      <c r="R461" s="169" t="s">
        <v>1584</v>
      </c>
      <c r="S461" s="169" t="s">
        <v>1585</v>
      </c>
      <c r="T461" s="143"/>
      <c r="U461" s="143"/>
      <c r="V461" s="143"/>
      <c r="W461" s="163" t="s">
        <v>2699</v>
      </c>
      <c r="X461" s="164"/>
      <c r="Y461" s="164"/>
      <c r="Z461" s="164"/>
      <c r="AA461" s="163"/>
      <c r="AB461" s="163"/>
      <c r="AC461" s="164"/>
      <c r="AD461" s="164"/>
      <c r="AE461" s="163"/>
      <c r="AF461" s="164"/>
      <c r="AG461" s="164"/>
      <c r="AH461" s="170"/>
    </row>
    <row r="462" spans="1:34" ht="15" customHeight="1" x14ac:dyDescent="0.3">
      <c r="A462" s="138">
        <v>3568</v>
      </c>
      <c r="B462" s="150"/>
      <c r="C462" s="150"/>
      <c r="D462" s="157">
        <f>COUNTIF(E462:E464,"&gt;0")</f>
        <v>1</v>
      </c>
      <c r="E462" s="157"/>
      <c r="F462" s="157"/>
      <c r="G462" s="158" t="s">
        <v>2700</v>
      </c>
      <c r="H462" s="158" t="s">
        <v>2701</v>
      </c>
      <c r="I462" s="159"/>
      <c r="J462" s="160"/>
      <c r="K462" s="155"/>
      <c r="L462" s="159"/>
      <c r="M462" s="159"/>
      <c r="N462" s="159"/>
      <c r="O462" s="159"/>
      <c r="P462" s="199"/>
      <c r="Q462" s="143"/>
      <c r="R462" s="143"/>
      <c r="S462" s="143"/>
      <c r="T462" s="143"/>
      <c r="U462" s="143"/>
      <c r="V462" s="143"/>
      <c r="W462" s="144"/>
      <c r="X462" s="144"/>
      <c r="Y462" s="144"/>
      <c r="Z462" s="144"/>
      <c r="AA462" s="144"/>
      <c r="AB462" s="144"/>
      <c r="AC462" s="144"/>
      <c r="AD462" s="144"/>
      <c r="AE462" s="144"/>
      <c r="AF462" s="144"/>
      <c r="AG462" s="144"/>
      <c r="AH462" s="145"/>
    </row>
    <row r="463" spans="1:34" ht="15" customHeight="1" x14ac:dyDescent="0.3">
      <c r="A463" s="138">
        <v>3569</v>
      </c>
      <c r="B463" s="150"/>
      <c r="C463" s="150"/>
      <c r="D463" s="150"/>
      <c r="E463" s="161">
        <f>COUNTIF(F463:F464,"&gt;0")</f>
        <v>1</v>
      </c>
      <c r="F463" s="161"/>
      <c r="G463" s="162" t="s">
        <v>2702</v>
      </c>
      <c r="H463" s="162" t="s">
        <v>2703</v>
      </c>
      <c r="I463" s="159"/>
      <c r="J463" s="160"/>
      <c r="K463" s="155"/>
      <c r="L463" s="159"/>
      <c r="M463" s="159"/>
      <c r="N463" s="159"/>
      <c r="O463" s="159"/>
      <c r="P463" s="199"/>
      <c r="Q463" s="143"/>
      <c r="R463" s="143"/>
      <c r="S463" s="143"/>
      <c r="T463" s="143"/>
      <c r="U463" s="143"/>
      <c r="V463" s="143"/>
      <c r="W463" s="144"/>
      <c r="X463" s="144"/>
      <c r="Y463" s="144"/>
      <c r="Z463" s="144"/>
      <c r="AA463" s="144"/>
      <c r="AB463" s="144"/>
      <c r="AC463" s="144"/>
      <c r="AD463" s="144"/>
      <c r="AE463" s="144"/>
      <c r="AF463" s="144"/>
      <c r="AG463" s="144"/>
      <c r="AH463" s="145"/>
    </row>
    <row r="464" spans="1:34" ht="15" customHeight="1" x14ac:dyDescent="0.3">
      <c r="A464" s="138">
        <v>3571</v>
      </c>
      <c r="B464" s="163"/>
      <c r="C464" s="164"/>
      <c r="D464" s="164"/>
      <c r="E464" s="164"/>
      <c r="F464" s="164">
        <f>I464</f>
        <v>1</v>
      </c>
      <c r="G464" s="194" t="s">
        <v>2704</v>
      </c>
      <c r="H464" s="163" t="s">
        <v>2705</v>
      </c>
      <c r="I464" s="164">
        <v>1</v>
      </c>
      <c r="J464" s="167">
        <v>1</v>
      </c>
      <c r="K464" s="168">
        <f>COUNT(I464:I464)</f>
        <v>1</v>
      </c>
      <c r="L464" s="164"/>
      <c r="M464" s="164"/>
      <c r="N464" s="164"/>
      <c r="O464" s="164"/>
      <c r="P464" s="199"/>
      <c r="Q464" s="195" t="s">
        <v>1689</v>
      </c>
      <c r="R464" s="143"/>
      <c r="S464" s="143"/>
      <c r="T464" s="143"/>
      <c r="U464" s="169" t="s">
        <v>1690</v>
      </c>
      <c r="V464" s="169" t="s">
        <v>1690</v>
      </c>
      <c r="W464" s="163" t="s">
        <v>2706</v>
      </c>
      <c r="X464" s="164"/>
      <c r="Y464" s="164"/>
      <c r="Z464" s="164"/>
      <c r="AA464" s="163"/>
      <c r="AB464" s="163"/>
      <c r="AC464" s="164"/>
      <c r="AD464" s="164"/>
      <c r="AE464" s="163"/>
      <c r="AF464" s="164"/>
      <c r="AG464" s="164"/>
      <c r="AH464" s="170"/>
    </row>
    <row r="465" spans="1:34" ht="15" customHeight="1" x14ac:dyDescent="0.3">
      <c r="A465" s="138">
        <v>3573</v>
      </c>
      <c r="B465" s="150"/>
      <c r="C465" s="150"/>
      <c r="D465" s="157">
        <f>COUNTIF(E465:E496,"&gt;0")</f>
        <v>11</v>
      </c>
      <c r="E465" s="157"/>
      <c r="F465" s="157"/>
      <c r="G465" s="158" t="s">
        <v>2707</v>
      </c>
      <c r="H465" s="158" t="s">
        <v>2708</v>
      </c>
      <c r="I465" s="159"/>
      <c r="J465" s="160"/>
      <c r="K465" s="155"/>
      <c r="L465" s="159"/>
      <c r="M465" s="159"/>
      <c r="N465" s="159"/>
      <c r="O465" s="159"/>
      <c r="P465" s="199"/>
      <c r="Q465" s="143"/>
      <c r="R465" s="143"/>
      <c r="S465" s="143"/>
      <c r="T465" s="143"/>
      <c r="U465" s="143"/>
      <c r="V465" s="143"/>
      <c r="W465" s="144"/>
      <c r="X465" s="144"/>
      <c r="Y465" s="144"/>
      <c r="Z465" s="144"/>
      <c r="AA465" s="144"/>
      <c r="AB465" s="144"/>
      <c r="AC465" s="144"/>
      <c r="AD465" s="144"/>
      <c r="AE465" s="144"/>
      <c r="AF465" s="144"/>
      <c r="AG465" s="144"/>
      <c r="AH465" s="145"/>
    </row>
    <row r="466" spans="1:34" ht="15" customHeight="1" x14ac:dyDescent="0.3">
      <c r="A466" s="138">
        <v>3574</v>
      </c>
      <c r="B466" s="163"/>
      <c r="C466" s="164"/>
      <c r="D466" s="164"/>
      <c r="E466" s="161">
        <f>COUNTIF(F466:F467,"&gt;0")</f>
        <v>1</v>
      </c>
      <c r="F466" s="161"/>
      <c r="G466" s="162" t="s">
        <v>2709</v>
      </c>
      <c r="H466" s="162" t="s">
        <v>2710</v>
      </c>
      <c r="I466" s="164"/>
      <c r="J466" s="167"/>
      <c r="K466" s="168"/>
      <c r="L466" s="164"/>
      <c r="M466" s="164"/>
      <c r="N466" s="164"/>
      <c r="O466" s="164"/>
      <c r="P466" s="199"/>
      <c r="Q466" s="143"/>
      <c r="R466" s="143"/>
      <c r="S466" s="143"/>
      <c r="T466" s="143"/>
      <c r="U466" s="143"/>
      <c r="V466" s="143"/>
      <c r="W466" s="163"/>
      <c r="X466" s="164"/>
      <c r="Y466" s="164"/>
      <c r="Z466" s="164"/>
      <c r="AA466" s="163"/>
      <c r="AB466" s="163"/>
      <c r="AC466" s="164"/>
      <c r="AD466" s="164"/>
      <c r="AE466" s="163"/>
      <c r="AF466" s="164"/>
      <c r="AG466" s="164"/>
      <c r="AH466" s="170"/>
    </row>
    <row r="467" spans="1:34" ht="15" customHeight="1" x14ac:dyDescent="0.3">
      <c r="A467" s="138">
        <v>3575</v>
      </c>
      <c r="B467" s="163"/>
      <c r="C467" s="164"/>
      <c r="D467" s="164"/>
      <c r="E467" s="164"/>
      <c r="F467" s="164">
        <f>I467</f>
        <v>1</v>
      </c>
      <c r="G467" s="165" t="s">
        <v>2711</v>
      </c>
      <c r="H467" s="166" t="s">
        <v>2712</v>
      </c>
      <c r="I467" s="164">
        <v>1</v>
      </c>
      <c r="J467" s="167">
        <v>1</v>
      </c>
      <c r="K467" s="168">
        <f>COUNT(I467:I467)</f>
        <v>1</v>
      </c>
      <c r="L467" s="164"/>
      <c r="M467" s="164"/>
      <c r="N467" s="164"/>
      <c r="O467" s="164"/>
      <c r="P467" s="199"/>
      <c r="Q467" s="169" t="s">
        <v>1583</v>
      </c>
      <c r="R467" s="169" t="s">
        <v>1584</v>
      </c>
      <c r="S467" s="169" t="s">
        <v>1585</v>
      </c>
      <c r="T467" s="143"/>
      <c r="U467" s="143"/>
      <c r="V467" s="143"/>
      <c r="W467" s="163" t="s">
        <v>2713</v>
      </c>
      <c r="X467" s="164"/>
      <c r="Y467" s="164"/>
      <c r="Z467" s="164"/>
      <c r="AA467" s="163"/>
      <c r="AB467" s="163"/>
      <c r="AC467" s="164"/>
      <c r="AD467" s="164"/>
      <c r="AE467" s="163"/>
      <c r="AF467" s="164" t="s">
        <v>1637</v>
      </c>
      <c r="AG467" s="164"/>
      <c r="AH467" s="170"/>
    </row>
    <row r="468" spans="1:34" ht="15" customHeight="1" x14ac:dyDescent="0.3">
      <c r="A468" s="138">
        <v>3610</v>
      </c>
      <c r="B468" s="163"/>
      <c r="C468" s="164"/>
      <c r="D468" s="164"/>
      <c r="E468" s="161">
        <f>COUNTIF(F468:F469,"&gt;0")</f>
        <v>1</v>
      </c>
      <c r="F468" s="161"/>
      <c r="G468" s="162" t="s">
        <v>2714</v>
      </c>
      <c r="H468" s="162" t="s">
        <v>2715</v>
      </c>
      <c r="I468" s="164"/>
      <c r="J468" s="167"/>
      <c r="K468" s="168"/>
      <c r="L468" s="164"/>
      <c r="M468" s="164"/>
      <c r="N468" s="164"/>
      <c r="O468" s="164"/>
      <c r="P468" s="199"/>
      <c r="Q468" s="143"/>
      <c r="R468" s="143"/>
      <c r="S468" s="143"/>
      <c r="T468" s="143"/>
      <c r="U468" s="143"/>
      <c r="V468" s="143"/>
      <c r="W468" s="163"/>
      <c r="X468" s="164"/>
      <c r="Y468" s="164"/>
      <c r="Z468" s="164"/>
      <c r="AA468" s="163"/>
      <c r="AB468" s="163"/>
      <c r="AC468" s="164"/>
      <c r="AD468" s="164"/>
      <c r="AE468" s="163"/>
      <c r="AF468" s="164"/>
      <c r="AG468" s="164"/>
      <c r="AH468" s="170"/>
    </row>
    <row r="469" spans="1:34" ht="15" customHeight="1" x14ac:dyDescent="0.3">
      <c r="A469" s="138">
        <v>3612</v>
      </c>
      <c r="B469" s="163"/>
      <c r="C469" s="164"/>
      <c r="D469" s="164"/>
      <c r="E469" s="164"/>
      <c r="F469" s="164">
        <f>I469</f>
        <v>1</v>
      </c>
      <c r="G469" s="165" t="s">
        <v>2716</v>
      </c>
      <c r="H469" s="166" t="s">
        <v>2717</v>
      </c>
      <c r="I469" s="164">
        <v>1</v>
      </c>
      <c r="J469" s="167">
        <v>1</v>
      </c>
      <c r="K469" s="168">
        <f>COUNT(I469:I469)</f>
        <v>1</v>
      </c>
      <c r="L469" s="164"/>
      <c r="M469" s="164"/>
      <c r="N469" s="164"/>
      <c r="O469" s="164"/>
      <c r="P469" s="199"/>
      <c r="Q469" s="169" t="s">
        <v>1583</v>
      </c>
      <c r="R469" s="169" t="s">
        <v>1584</v>
      </c>
      <c r="S469" s="169" t="s">
        <v>1585</v>
      </c>
      <c r="T469" s="143"/>
      <c r="U469" s="143"/>
      <c r="V469" s="143"/>
      <c r="W469" s="163" t="s">
        <v>2718</v>
      </c>
      <c r="X469" s="164"/>
      <c r="Y469" s="164"/>
      <c r="Z469" s="164"/>
      <c r="AA469" s="163"/>
      <c r="AB469" s="163"/>
      <c r="AC469" s="164"/>
      <c r="AD469" s="164"/>
      <c r="AE469" s="163"/>
      <c r="AF469" s="164"/>
      <c r="AG469" s="164"/>
      <c r="AH469" s="170"/>
    </row>
    <row r="470" spans="1:34" ht="15" customHeight="1" x14ac:dyDescent="0.3">
      <c r="A470" s="138">
        <v>3652</v>
      </c>
      <c r="B470" s="163"/>
      <c r="C470" s="164"/>
      <c r="D470" s="164"/>
      <c r="E470" s="161">
        <f>COUNTIF(F470:F473,"&gt;0")</f>
        <v>3</v>
      </c>
      <c r="F470" s="161"/>
      <c r="G470" s="162" t="s">
        <v>2719</v>
      </c>
      <c r="H470" s="162" t="s">
        <v>2720</v>
      </c>
      <c r="I470" s="164"/>
      <c r="J470" s="167"/>
      <c r="K470" s="168"/>
      <c r="L470" s="164"/>
      <c r="M470" s="164"/>
      <c r="N470" s="164"/>
      <c r="O470" s="164"/>
      <c r="P470" s="199"/>
      <c r="Q470" s="143"/>
      <c r="R470" s="143"/>
      <c r="S470" s="143"/>
      <c r="T470" s="143"/>
      <c r="U470" s="143"/>
      <c r="V470" s="143"/>
      <c r="W470" s="163"/>
      <c r="X470" s="164"/>
      <c r="Y470" s="164"/>
      <c r="Z470" s="164"/>
      <c r="AA470" s="163"/>
      <c r="AB470" s="163"/>
      <c r="AC470" s="164"/>
      <c r="AD470" s="164"/>
      <c r="AE470" s="163"/>
      <c r="AF470" s="164"/>
      <c r="AG470" s="164"/>
      <c r="AH470" s="170"/>
    </row>
    <row r="471" spans="1:34" ht="15" customHeight="1" x14ac:dyDescent="0.3">
      <c r="A471" s="138">
        <v>3655</v>
      </c>
      <c r="B471" s="163"/>
      <c r="C471" s="164"/>
      <c r="D471" s="164"/>
      <c r="E471" s="164"/>
      <c r="F471" s="164">
        <f t="shared" ref="F471:F473" si="127">I471</f>
        <v>1</v>
      </c>
      <c r="G471" s="165" t="s">
        <v>2721</v>
      </c>
      <c r="H471" s="166" t="s">
        <v>2722</v>
      </c>
      <c r="I471" s="164">
        <v>1</v>
      </c>
      <c r="J471" s="167">
        <v>1</v>
      </c>
      <c r="K471" s="168">
        <f t="shared" ref="K471" si="128">COUNT(I471:I471)</f>
        <v>1</v>
      </c>
      <c r="L471" s="164"/>
      <c r="M471" s="164"/>
      <c r="N471" s="164"/>
      <c r="O471" s="164"/>
      <c r="P471" s="199"/>
      <c r="Q471" s="169" t="s">
        <v>1583</v>
      </c>
      <c r="R471" s="169" t="s">
        <v>1584</v>
      </c>
      <c r="S471" s="169" t="s">
        <v>1585</v>
      </c>
      <c r="T471" s="143"/>
      <c r="U471" s="143"/>
      <c r="V471" s="143"/>
      <c r="W471" s="163" t="s">
        <v>2723</v>
      </c>
      <c r="X471" s="164"/>
      <c r="Y471" s="164"/>
      <c r="Z471" s="164"/>
      <c r="AA471" s="163"/>
      <c r="AB471" s="163"/>
      <c r="AC471" s="164"/>
      <c r="AD471" s="164"/>
      <c r="AE471" s="163"/>
      <c r="AF471" s="164"/>
      <c r="AG471" s="164"/>
      <c r="AH471" s="170"/>
    </row>
    <row r="472" spans="1:34" ht="15" customHeight="1" x14ac:dyDescent="0.3">
      <c r="A472" s="138">
        <v>3665</v>
      </c>
      <c r="B472" s="163"/>
      <c r="C472" s="164"/>
      <c r="D472" s="164"/>
      <c r="E472" s="164"/>
      <c r="F472" s="164">
        <f t="shared" si="127"/>
        <v>1</v>
      </c>
      <c r="G472" s="178" t="s">
        <v>2724</v>
      </c>
      <c r="H472" s="179" t="s">
        <v>2725</v>
      </c>
      <c r="I472" s="164">
        <v>1</v>
      </c>
      <c r="J472" s="167">
        <v>1</v>
      </c>
      <c r="K472" s="210"/>
      <c r="L472" s="168">
        <f>COUNT(I472:I472)</f>
        <v>1</v>
      </c>
      <c r="M472" s="164"/>
      <c r="N472" s="164"/>
      <c r="O472" s="164"/>
      <c r="P472" s="199"/>
      <c r="Q472" s="169" t="s">
        <v>1583</v>
      </c>
      <c r="R472" s="169" t="s">
        <v>1584</v>
      </c>
      <c r="S472" s="169" t="s">
        <v>1585</v>
      </c>
      <c r="T472" s="143"/>
      <c r="U472" s="143"/>
      <c r="V472" s="143"/>
      <c r="W472" s="163" t="s">
        <v>2726</v>
      </c>
      <c r="X472" s="164"/>
      <c r="Y472" s="164"/>
      <c r="Z472" s="164"/>
      <c r="AA472" s="163"/>
      <c r="AB472" s="163"/>
      <c r="AC472" s="164"/>
      <c r="AD472" s="164"/>
      <c r="AE472" s="163"/>
      <c r="AF472" s="164"/>
      <c r="AG472" s="164"/>
      <c r="AH472" s="170"/>
    </row>
    <row r="473" spans="1:34" ht="15" customHeight="1" x14ac:dyDescent="0.3">
      <c r="A473" s="138">
        <v>3676</v>
      </c>
      <c r="B473" s="163"/>
      <c r="C473" s="164"/>
      <c r="D473" s="164"/>
      <c r="E473" s="164"/>
      <c r="F473" s="164">
        <f t="shared" si="127"/>
        <v>1</v>
      </c>
      <c r="G473" s="200" t="s">
        <v>2727</v>
      </c>
      <c r="H473" s="201" t="s">
        <v>2728</v>
      </c>
      <c r="I473" s="164">
        <v>1</v>
      </c>
      <c r="J473" s="167">
        <v>1</v>
      </c>
      <c r="K473" s="144"/>
      <c r="L473" s="164"/>
      <c r="M473" s="168">
        <f>COUNT(I473:I473)</f>
        <v>1</v>
      </c>
      <c r="N473" s="164"/>
      <c r="O473" s="164"/>
      <c r="P473" s="199"/>
      <c r="Q473" s="169" t="s">
        <v>1763</v>
      </c>
      <c r="R473" s="169" t="s">
        <v>1584</v>
      </c>
      <c r="S473" s="169" t="s">
        <v>1584</v>
      </c>
      <c r="T473" s="169" t="s">
        <v>1764</v>
      </c>
      <c r="U473" s="143"/>
      <c r="V473" s="143"/>
      <c r="W473" s="163" t="s">
        <v>2729</v>
      </c>
      <c r="X473" s="164"/>
      <c r="Y473" s="164"/>
      <c r="Z473" s="164"/>
      <c r="AA473" s="163"/>
      <c r="AB473" s="163" t="s">
        <v>1786</v>
      </c>
      <c r="AC473" s="164"/>
      <c r="AD473" s="164"/>
      <c r="AE473" s="163"/>
      <c r="AF473" s="164"/>
      <c r="AG473" s="164"/>
      <c r="AH473" s="170"/>
    </row>
    <row r="474" spans="1:34" ht="15" customHeight="1" x14ac:dyDescent="0.3">
      <c r="A474" s="138">
        <v>3679</v>
      </c>
      <c r="B474" s="163"/>
      <c r="C474" s="164"/>
      <c r="D474" s="164"/>
      <c r="E474" s="161">
        <f>COUNTIF(F474:F475,"&gt;0")</f>
        <v>1</v>
      </c>
      <c r="F474" s="161"/>
      <c r="G474" s="162" t="s">
        <v>2730</v>
      </c>
      <c r="H474" s="162" t="s">
        <v>2731</v>
      </c>
      <c r="I474" s="164"/>
      <c r="J474" s="167"/>
      <c r="K474" s="168"/>
      <c r="L474" s="164"/>
      <c r="M474" s="164"/>
      <c r="N474" s="164"/>
      <c r="O474" s="164"/>
      <c r="P474" s="199"/>
      <c r="Q474" s="143"/>
      <c r="R474" s="143"/>
      <c r="S474" s="143"/>
      <c r="T474" s="143"/>
      <c r="U474" s="143"/>
      <c r="V474" s="143"/>
      <c r="W474" s="163"/>
      <c r="X474" s="164"/>
      <c r="Y474" s="164"/>
      <c r="Z474" s="164"/>
      <c r="AA474" s="163"/>
      <c r="AB474" s="163"/>
      <c r="AC474" s="164"/>
      <c r="AD474" s="164"/>
      <c r="AE474" s="163"/>
      <c r="AF474" s="164"/>
      <c r="AG474" s="164"/>
      <c r="AH474" s="170"/>
    </row>
    <row r="475" spans="1:34" ht="15" customHeight="1" x14ac:dyDescent="0.3">
      <c r="A475" s="138">
        <v>3680</v>
      </c>
      <c r="B475" s="163"/>
      <c r="C475" s="164"/>
      <c r="D475" s="164"/>
      <c r="E475" s="164"/>
      <c r="F475" s="164">
        <f t="shared" ref="F475" si="129">I475</f>
        <v>1</v>
      </c>
      <c r="G475" s="165" t="s">
        <v>2732</v>
      </c>
      <c r="H475" s="166" t="s">
        <v>2733</v>
      </c>
      <c r="I475" s="164">
        <v>1</v>
      </c>
      <c r="J475" s="167">
        <v>1</v>
      </c>
      <c r="K475" s="168">
        <f>COUNT(I475:I475)</f>
        <v>1</v>
      </c>
      <c r="L475" s="164"/>
      <c r="M475" s="164"/>
      <c r="N475" s="164"/>
      <c r="O475" s="164"/>
      <c r="P475" s="199"/>
      <c r="Q475" s="169" t="s">
        <v>1583</v>
      </c>
      <c r="R475" s="169" t="s">
        <v>1584</v>
      </c>
      <c r="S475" s="169" t="s">
        <v>1585</v>
      </c>
      <c r="T475" s="143"/>
      <c r="U475" s="143"/>
      <c r="V475" s="143"/>
      <c r="W475" s="163" t="s">
        <v>2734</v>
      </c>
      <c r="X475" s="164"/>
      <c r="Y475" s="164"/>
      <c r="Z475" s="164"/>
      <c r="AA475" s="163"/>
      <c r="AB475" s="163"/>
      <c r="AC475" s="164"/>
      <c r="AD475" s="164"/>
      <c r="AE475" s="163"/>
      <c r="AF475" s="164"/>
      <c r="AG475" s="164" t="s">
        <v>1609</v>
      </c>
      <c r="AH475" s="170"/>
    </row>
    <row r="476" spans="1:34" ht="15" customHeight="1" x14ac:dyDescent="0.3">
      <c r="A476" s="138">
        <v>3683</v>
      </c>
      <c r="B476" s="163"/>
      <c r="C476" s="164"/>
      <c r="D476" s="164"/>
      <c r="E476" s="161">
        <f>COUNTIF(F476:F480,"&gt;0")</f>
        <v>4</v>
      </c>
      <c r="F476" s="161"/>
      <c r="G476" s="162" t="s">
        <v>2735</v>
      </c>
      <c r="H476" s="162" t="s">
        <v>2736</v>
      </c>
      <c r="I476" s="164"/>
      <c r="J476" s="167"/>
      <c r="K476" s="168"/>
      <c r="L476" s="164"/>
      <c r="M476" s="164"/>
      <c r="N476" s="164"/>
      <c r="O476" s="164"/>
      <c r="P476" s="199"/>
      <c r="Q476" s="143"/>
      <c r="R476" s="143"/>
      <c r="S476" s="143"/>
      <c r="T476" s="143"/>
      <c r="U476" s="143"/>
      <c r="V476" s="143"/>
      <c r="W476" s="163"/>
      <c r="X476" s="164"/>
      <c r="Y476" s="164"/>
      <c r="Z476" s="164"/>
      <c r="AA476" s="163"/>
      <c r="AB476" s="163"/>
      <c r="AC476" s="164"/>
      <c r="AD476" s="164"/>
      <c r="AE476" s="163"/>
      <c r="AF476" s="164"/>
      <c r="AG476" s="164"/>
      <c r="AH476" s="170"/>
    </row>
    <row r="477" spans="1:34" ht="15" customHeight="1" x14ac:dyDescent="0.3">
      <c r="A477" s="138">
        <v>3690</v>
      </c>
      <c r="B477" s="163"/>
      <c r="C477" s="164"/>
      <c r="D477" s="164"/>
      <c r="E477" s="164"/>
      <c r="F477" s="164">
        <f t="shared" ref="F477:F480" si="130">I477</f>
        <v>1</v>
      </c>
      <c r="G477" s="165" t="s">
        <v>2737</v>
      </c>
      <c r="H477" s="166" t="s">
        <v>2738</v>
      </c>
      <c r="I477" s="164">
        <v>1</v>
      </c>
      <c r="J477" s="167">
        <v>1</v>
      </c>
      <c r="K477" s="168">
        <f t="shared" ref="K477:K478" si="131">COUNT(I477:I477)</f>
        <v>1</v>
      </c>
      <c r="L477" s="164"/>
      <c r="M477" s="164"/>
      <c r="N477" s="164"/>
      <c r="O477" s="164"/>
      <c r="P477" s="199"/>
      <c r="Q477" s="169" t="s">
        <v>1583</v>
      </c>
      <c r="R477" s="143"/>
      <c r="S477" s="143"/>
      <c r="T477" s="143"/>
      <c r="U477" s="143"/>
      <c r="V477" s="143"/>
      <c r="W477" s="163" t="s">
        <v>2739</v>
      </c>
      <c r="X477" s="164"/>
      <c r="Y477" s="164"/>
      <c r="Z477" s="164"/>
      <c r="AA477" s="163"/>
      <c r="AB477" s="163"/>
      <c r="AC477" s="164"/>
      <c r="AD477" s="164"/>
      <c r="AE477" s="163"/>
      <c r="AF477" s="164"/>
      <c r="AG477" s="164" t="s">
        <v>2740</v>
      </c>
      <c r="AH477" s="170"/>
    </row>
    <row r="478" spans="1:34" ht="15" customHeight="1" x14ac:dyDescent="0.3">
      <c r="A478" s="138">
        <v>3699</v>
      </c>
      <c r="B478" s="163"/>
      <c r="C478" s="164"/>
      <c r="D478" s="164"/>
      <c r="E478" s="164"/>
      <c r="F478" s="164">
        <f t="shared" si="130"/>
        <v>1</v>
      </c>
      <c r="G478" s="194" t="s">
        <v>2741</v>
      </c>
      <c r="H478" s="163" t="s">
        <v>2742</v>
      </c>
      <c r="I478" s="164">
        <v>1</v>
      </c>
      <c r="J478" s="167">
        <v>1</v>
      </c>
      <c r="K478" s="168">
        <f t="shared" si="131"/>
        <v>1</v>
      </c>
      <c r="L478" s="164"/>
      <c r="M478" s="164"/>
      <c r="N478" s="164"/>
      <c r="O478" s="164"/>
      <c r="P478" s="199"/>
      <c r="Q478" s="195" t="s">
        <v>1689</v>
      </c>
      <c r="R478" s="143"/>
      <c r="S478" s="143"/>
      <c r="T478" s="143"/>
      <c r="U478" s="169" t="s">
        <v>1690</v>
      </c>
      <c r="V478" s="169" t="s">
        <v>1690</v>
      </c>
      <c r="W478" s="163" t="s">
        <v>2743</v>
      </c>
      <c r="X478" s="164"/>
      <c r="Y478" s="164"/>
      <c r="Z478" s="164"/>
      <c r="AA478" s="163"/>
      <c r="AB478" s="163"/>
      <c r="AC478" s="164"/>
      <c r="AD478" s="164"/>
      <c r="AE478" s="163"/>
      <c r="AF478" s="164"/>
      <c r="AG478" s="164"/>
      <c r="AH478" s="170"/>
    </row>
    <row r="479" spans="1:34" ht="15" customHeight="1" x14ac:dyDescent="0.3">
      <c r="A479" s="138">
        <v>3707</v>
      </c>
      <c r="B479" s="163"/>
      <c r="C479" s="164"/>
      <c r="D479" s="164"/>
      <c r="E479" s="164"/>
      <c r="F479" s="164">
        <f t="shared" si="130"/>
        <v>1</v>
      </c>
      <c r="G479" s="165" t="s">
        <v>2744</v>
      </c>
      <c r="H479" s="166" t="s">
        <v>2745</v>
      </c>
      <c r="I479" s="164">
        <v>1</v>
      </c>
      <c r="J479" s="167">
        <v>1</v>
      </c>
      <c r="K479" s="168">
        <f>COUNT(I479:I479)</f>
        <v>1</v>
      </c>
      <c r="L479" s="164"/>
      <c r="M479" s="164"/>
      <c r="N479" s="164"/>
      <c r="O479" s="164"/>
      <c r="P479" s="199"/>
      <c r="Q479" s="169" t="s">
        <v>1583</v>
      </c>
      <c r="R479" s="169" t="s">
        <v>1584</v>
      </c>
      <c r="S479" s="169" t="s">
        <v>1585</v>
      </c>
      <c r="T479" s="143"/>
      <c r="U479" s="143"/>
      <c r="V479" s="143"/>
      <c r="W479" s="163" t="s">
        <v>2746</v>
      </c>
      <c r="X479" s="164"/>
      <c r="Y479" s="164"/>
      <c r="Z479" s="164"/>
      <c r="AA479" s="163"/>
      <c r="AB479" s="163"/>
      <c r="AC479" s="164"/>
      <c r="AD479" s="164"/>
      <c r="AE479" s="163"/>
      <c r="AF479" s="164"/>
      <c r="AG479" s="164" t="s">
        <v>1587</v>
      </c>
      <c r="AH479" s="170"/>
    </row>
    <row r="480" spans="1:34" ht="15" customHeight="1" x14ac:dyDescent="0.3">
      <c r="A480" s="138">
        <v>3711</v>
      </c>
      <c r="B480" s="163"/>
      <c r="C480" s="164"/>
      <c r="D480" s="164"/>
      <c r="E480" s="164"/>
      <c r="F480" s="164">
        <f t="shared" si="130"/>
        <v>1</v>
      </c>
      <c r="G480" s="212" t="s">
        <v>2747</v>
      </c>
      <c r="H480" s="213" t="s">
        <v>2748</v>
      </c>
      <c r="I480" s="164">
        <v>1</v>
      </c>
      <c r="J480" s="167">
        <v>1</v>
      </c>
      <c r="K480" s="168"/>
      <c r="L480" s="164"/>
      <c r="M480" s="164"/>
      <c r="N480" s="155">
        <f>COUNT(I480)</f>
        <v>1</v>
      </c>
      <c r="O480" s="164"/>
      <c r="P480" s="199"/>
      <c r="Q480" s="169" t="s">
        <v>1583</v>
      </c>
      <c r="R480" s="169" t="s">
        <v>1584</v>
      </c>
      <c r="S480" s="169" t="s">
        <v>1585</v>
      </c>
      <c r="T480" s="143"/>
      <c r="U480" s="143"/>
      <c r="V480" s="143"/>
      <c r="W480" s="163" t="s">
        <v>2749</v>
      </c>
      <c r="X480" s="164"/>
      <c r="Y480" s="164"/>
      <c r="Z480" s="164"/>
      <c r="AA480" s="163"/>
      <c r="AB480" s="163"/>
      <c r="AC480" s="164"/>
      <c r="AD480" s="164"/>
      <c r="AE480" s="163"/>
      <c r="AF480" s="164"/>
      <c r="AG480" s="164"/>
      <c r="AH480" s="170"/>
    </row>
    <row r="481" spans="1:34" ht="15" customHeight="1" x14ac:dyDescent="0.3">
      <c r="A481" s="138">
        <v>3722</v>
      </c>
      <c r="B481" s="163"/>
      <c r="C481" s="164"/>
      <c r="D481" s="164"/>
      <c r="E481" s="161">
        <f>COUNTIF(F481:F482,"&gt;0")</f>
        <v>1</v>
      </c>
      <c r="F481" s="161"/>
      <c r="G481" s="162" t="s">
        <v>2750</v>
      </c>
      <c r="H481" s="162" t="s">
        <v>2751</v>
      </c>
      <c r="I481" s="164"/>
      <c r="J481" s="167"/>
      <c r="K481" s="168"/>
      <c r="L481" s="164"/>
      <c r="M481" s="164"/>
      <c r="N481" s="164"/>
      <c r="O481" s="164"/>
      <c r="P481" s="199"/>
      <c r="Q481" s="143"/>
      <c r="R481" s="143"/>
      <c r="S481" s="143"/>
      <c r="T481" s="143"/>
      <c r="U481" s="143"/>
      <c r="V481" s="143"/>
      <c r="W481" s="163"/>
      <c r="X481" s="164"/>
      <c r="Y481" s="164"/>
      <c r="Z481" s="164"/>
      <c r="AA481" s="163"/>
      <c r="AB481" s="163"/>
      <c r="AC481" s="164"/>
      <c r="AD481" s="164"/>
      <c r="AE481" s="163"/>
      <c r="AF481" s="164"/>
      <c r="AG481" s="164"/>
      <c r="AH481" s="170"/>
    </row>
    <row r="482" spans="1:34" ht="15" customHeight="1" x14ac:dyDescent="0.3">
      <c r="A482" s="138">
        <v>3723</v>
      </c>
      <c r="B482" s="163"/>
      <c r="C482" s="164"/>
      <c r="D482" s="164"/>
      <c r="E482" s="164"/>
      <c r="F482" s="164">
        <f t="shared" ref="F482" si="132">I482</f>
        <v>1</v>
      </c>
      <c r="G482" s="194" t="s">
        <v>2752</v>
      </c>
      <c r="H482" s="166" t="s">
        <v>2753</v>
      </c>
      <c r="I482" s="164">
        <v>1</v>
      </c>
      <c r="J482" s="167">
        <v>1</v>
      </c>
      <c r="K482" s="168">
        <f>COUNT(I482:I482)</f>
        <v>1</v>
      </c>
      <c r="L482" s="164"/>
      <c r="M482" s="164"/>
      <c r="N482" s="164"/>
      <c r="O482" s="164"/>
      <c r="P482" s="199"/>
      <c r="Q482" s="195" t="s">
        <v>1689</v>
      </c>
      <c r="R482" s="143"/>
      <c r="S482" s="143"/>
      <c r="T482" s="143"/>
      <c r="U482" s="143"/>
      <c r="V482" s="143"/>
      <c r="W482" s="163" t="s">
        <v>2754</v>
      </c>
      <c r="X482" s="164"/>
      <c r="Y482" s="164"/>
      <c r="Z482" s="164"/>
      <c r="AA482" s="163"/>
      <c r="AB482" s="163"/>
      <c r="AC482" s="164"/>
      <c r="AD482" s="164"/>
      <c r="AE482" s="163"/>
      <c r="AF482" s="164"/>
      <c r="AG482" s="164"/>
      <c r="AH482" s="170"/>
    </row>
    <row r="483" spans="1:34" ht="15" customHeight="1" x14ac:dyDescent="0.3">
      <c r="A483" s="138">
        <v>3735</v>
      </c>
      <c r="B483" s="163"/>
      <c r="C483" s="164"/>
      <c r="D483" s="164"/>
      <c r="E483" s="161">
        <f>COUNTIF(F483:F485,"&gt;0")</f>
        <v>2</v>
      </c>
      <c r="F483" s="161"/>
      <c r="G483" s="162" t="s">
        <v>2755</v>
      </c>
      <c r="H483" s="162" t="s">
        <v>2756</v>
      </c>
      <c r="I483" s="164"/>
      <c r="J483" s="167"/>
      <c r="K483" s="168"/>
      <c r="L483" s="164"/>
      <c r="M483" s="164"/>
      <c r="N483" s="164"/>
      <c r="O483" s="164"/>
      <c r="P483" s="199"/>
      <c r="Q483" s="143"/>
      <c r="R483" s="143"/>
      <c r="S483" s="143"/>
      <c r="T483" s="143"/>
      <c r="U483" s="143"/>
      <c r="V483" s="143"/>
      <c r="W483" s="163"/>
      <c r="X483" s="164"/>
      <c r="Y483" s="164"/>
      <c r="Z483" s="164"/>
      <c r="AA483" s="163"/>
      <c r="AB483" s="163"/>
      <c r="AC483" s="164"/>
      <c r="AD483" s="164"/>
      <c r="AE483" s="163"/>
      <c r="AF483" s="164"/>
      <c r="AG483" s="164"/>
      <c r="AH483" s="170"/>
    </row>
    <row r="484" spans="1:34" ht="15" customHeight="1" x14ac:dyDescent="0.3">
      <c r="A484" s="138">
        <v>3745</v>
      </c>
      <c r="B484" s="163"/>
      <c r="C484" s="164"/>
      <c r="D484" s="164"/>
      <c r="E484" s="164"/>
      <c r="F484" s="164">
        <f t="shared" ref="F484:F485" si="133">I484</f>
        <v>1</v>
      </c>
      <c r="G484" s="165" t="s">
        <v>2757</v>
      </c>
      <c r="H484" s="166" t="s">
        <v>2758</v>
      </c>
      <c r="I484" s="164">
        <v>1</v>
      </c>
      <c r="J484" s="167">
        <v>1</v>
      </c>
      <c r="K484" s="168">
        <f t="shared" ref="K484:K485" si="134">COUNT(I484:I484)</f>
        <v>1</v>
      </c>
      <c r="L484" s="164"/>
      <c r="M484" s="164"/>
      <c r="N484" s="164"/>
      <c r="O484" s="164"/>
      <c r="P484" s="199"/>
      <c r="Q484" s="169" t="s">
        <v>1583</v>
      </c>
      <c r="R484" s="169" t="s">
        <v>1584</v>
      </c>
      <c r="S484" s="169" t="s">
        <v>1585</v>
      </c>
      <c r="T484" s="143"/>
      <c r="U484" s="143"/>
      <c r="V484" s="143"/>
      <c r="W484" s="163" t="s">
        <v>2759</v>
      </c>
      <c r="X484" s="164"/>
      <c r="Y484" s="164"/>
      <c r="Z484" s="164"/>
      <c r="AA484" s="163"/>
      <c r="AB484" s="163"/>
      <c r="AC484" s="164"/>
      <c r="AD484" s="164"/>
      <c r="AE484" s="163"/>
      <c r="AF484" s="164"/>
      <c r="AG484" s="164" t="s">
        <v>1609</v>
      </c>
      <c r="AH484" s="170"/>
    </row>
    <row r="485" spans="1:34" ht="15" customHeight="1" x14ac:dyDescent="0.3">
      <c r="A485" s="138">
        <v>3747</v>
      </c>
      <c r="B485" s="163"/>
      <c r="C485" s="164"/>
      <c r="D485" s="164"/>
      <c r="E485" s="164"/>
      <c r="F485" s="164">
        <f t="shared" si="133"/>
        <v>1</v>
      </c>
      <c r="G485" s="165" t="s">
        <v>2760</v>
      </c>
      <c r="H485" s="166" t="s">
        <v>2761</v>
      </c>
      <c r="I485" s="164">
        <v>1</v>
      </c>
      <c r="J485" s="167">
        <v>1</v>
      </c>
      <c r="K485" s="168">
        <f t="shared" si="134"/>
        <v>1</v>
      </c>
      <c r="L485" s="164"/>
      <c r="M485" s="164"/>
      <c r="N485" s="164"/>
      <c r="O485" s="164"/>
      <c r="P485" s="199"/>
      <c r="Q485" s="169" t="s">
        <v>1583</v>
      </c>
      <c r="R485" s="169" t="s">
        <v>1584</v>
      </c>
      <c r="S485" s="169" t="s">
        <v>1585</v>
      </c>
      <c r="T485" s="143"/>
      <c r="U485" s="143"/>
      <c r="V485" s="143"/>
      <c r="W485" s="163" t="s">
        <v>2762</v>
      </c>
      <c r="X485" s="164"/>
      <c r="Y485" s="164"/>
      <c r="Z485" s="164"/>
      <c r="AA485" s="163"/>
      <c r="AB485" s="163"/>
      <c r="AC485" s="164"/>
      <c r="AD485" s="164"/>
      <c r="AE485" s="163"/>
      <c r="AF485" s="164"/>
      <c r="AG485" s="164"/>
      <c r="AH485" s="170"/>
    </row>
    <row r="486" spans="1:34" ht="15" customHeight="1" x14ac:dyDescent="0.3">
      <c r="A486" s="138">
        <v>3754</v>
      </c>
      <c r="B486" s="163"/>
      <c r="C486" s="164"/>
      <c r="D486" s="164"/>
      <c r="E486" s="161">
        <f>COUNTIF(F486:F489,"&gt;0")</f>
        <v>3</v>
      </c>
      <c r="F486" s="161"/>
      <c r="G486" s="162" t="s">
        <v>2763</v>
      </c>
      <c r="H486" s="162" t="s">
        <v>2764</v>
      </c>
      <c r="I486" s="164"/>
      <c r="J486" s="167"/>
      <c r="K486" s="168"/>
      <c r="L486" s="164"/>
      <c r="M486" s="164"/>
      <c r="N486" s="164"/>
      <c r="O486" s="164"/>
      <c r="P486" s="199"/>
      <c r="Q486" s="143"/>
      <c r="R486" s="143"/>
      <c r="S486" s="143"/>
      <c r="T486" s="143"/>
      <c r="U486" s="143"/>
      <c r="V486" s="143"/>
      <c r="W486" s="163"/>
      <c r="X486" s="164"/>
      <c r="Y486" s="164"/>
      <c r="Z486" s="164"/>
      <c r="AA486" s="163"/>
      <c r="AB486" s="163"/>
      <c r="AC486" s="164"/>
      <c r="AD486" s="164"/>
      <c r="AE486" s="163"/>
      <c r="AF486" s="164"/>
      <c r="AG486" s="164"/>
      <c r="AH486" s="170"/>
    </row>
    <row r="487" spans="1:34" ht="15" customHeight="1" x14ac:dyDescent="0.3">
      <c r="A487" s="138">
        <v>3762</v>
      </c>
      <c r="B487" s="163"/>
      <c r="C487" s="164"/>
      <c r="D487" s="164"/>
      <c r="E487" s="164"/>
      <c r="F487" s="164">
        <f t="shared" ref="F487:F489" si="135">I487</f>
        <v>1</v>
      </c>
      <c r="G487" s="165" t="s">
        <v>2765</v>
      </c>
      <c r="H487" s="166" t="s">
        <v>2766</v>
      </c>
      <c r="I487" s="164">
        <v>1</v>
      </c>
      <c r="J487" s="167">
        <v>1</v>
      </c>
      <c r="K487" s="168">
        <f t="shared" ref="K487" si="136">COUNT(I487:I487)</f>
        <v>1</v>
      </c>
      <c r="L487" s="164"/>
      <c r="M487" s="164"/>
      <c r="N487" s="164"/>
      <c r="O487" s="164"/>
      <c r="P487" s="199"/>
      <c r="Q487" s="169" t="s">
        <v>1583</v>
      </c>
      <c r="R487" s="169" t="s">
        <v>1584</v>
      </c>
      <c r="S487" s="169" t="s">
        <v>1585</v>
      </c>
      <c r="T487" s="143"/>
      <c r="U487" s="143"/>
      <c r="V487" s="143"/>
      <c r="W487" s="163" t="s">
        <v>2767</v>
      </c>
      <c r="X487" s="164"/>
      <c r="Y487" s="164"/>
      <c r="Z487" s="164"/>
      <c r="AA487" s="163"/>
      <c r="AB487" s="163"/>
      <c r="AC487" s="164"/>
      <c r="AD487" s="164"/>
      <c r="AE487" s="163"/>
      <c r="AF487" s="164"/>
      <c r="AG487" s="164"/>
      <c r="AH487" s="170"/>
    </row>
    <row r="488" spans="1:34" ht="15" customHeight="1" x14ac:dyDescent="0.3">
      <c r="A488" s="138">
        <v>3775</v>
      </c>
      <c r="B488" s="163"/>
      <c r="C488" s="164"/>
      <c r="D488" s="164"/>
      <c r="E488" s="164"/>
      <c r="F488" s="164">
        <f t="shared" si="135"/>
        <v>1</v>
      </c>
      <c r="G488" s="165" t="s">
        <v>2768</v>
      </c>
      <c r="H488" s="166" t="s">
        <v>2769</v>
      </c>
      <c r="I488" s="164">
        <v>1</v>
      </c>
      <c r="J488" s="167">
        <v>1</v>
      </c>
      <c r="K488" s="168">
        <f>COUNT(I488:I488)</f>
        <v>1</v>
      </c>
      <c r="L488" s="164"/>
      <c r="M488" s="164"/>
      <c r="N488" s="164"/>
      <c r="O488" s="164"/>
      <c r="P488" s="199"/>
      <c r="Q488" s="169" t="s">
        <v>1583</v>
      </c>
      <c r="R488" s="169" t="s">
        <v>1584</v>
      </c>
      <c r="S488" s="169" t="s">
        <v>1585</v>
      </c>
      <c r="T488" s="143"/>
      <c r="U488" s="143"/>
      <c r="V488" s="143"/>
      <c r="W488" s="163" t="s">
        <v>2770</v>
      </c>
      <c r="X488" s="164"/>
      <c r="Y488" s="164"/>
      <c r="Z488" s="164"/>
      <c r="AA488" s="163"/>
      <c r="AB488" s="163"/>
      <c r="AC488" s="164"/>
      <c r="AD488" s="164"/>
      <c r="AE488" s="163"/>
      <c r="AF488" s="164"/>
      <c r="AG488" s="164"/>
      <c r="AH488" s="170"/>
    </row>
    <row r="489" spans="1:34" ht="15" customHeight="1" x14ac:dyDescent="0.3">
      <c r="A489" s="138">
        <v>3778</v>
      </c>
      <c r="B489" s="163"/>
      <c r="C489" s="164"/>
      <c r="D489" s="164"/>
      <c r="E489" s="164"/>
      <c r="F489" s="164">
        <f t="shared" si="135"/>
        <v>1</v>
      </c>
      <c r="G489" s="165" t="s">
        <v>2771</v>
      </c>
      <c r="H489" s="166" t="s">
        <v>2772</v>
      </c>
      <c r="I489" s="164">
        <v>1</v>
      </c>
      <c r="J489" s="167">
        <v>1</v>
      </c>
      <c r="K489" s="168">
        <f t="shared" ref="K489" si="137">COUNT(I489:I489)</f>
        <v>1</v>
      </c>
      <c r="L489" s="164"/>
      <c r="M489" s="164"/>
      <c r="N489" s="164"/>
      <c r="O489" s="164"/>
      <c r="P489" s="199"/>
      <c r="Q489" s="169" t="s">
        <v>2773</v>
      </c>
      <c r="R489" s="169" t="s">
        <v>1584</v>
      </c>
      <c r="S489" s="169" t="s">
        <v>1585</v>
      </c>
      <c r="T489" s="143"/>
      <c r="U489" s="143"/>
      <c r="V489" s="143"/>
      <c r="W489" s="163" t="s">
        <v>2774</v>
      </c>
      <c r="X489" s="164"/>
      <c r="Y489" s="164"/>
      <c r="Z489" s="164"/>
      <c r="AA489" s="163"/>
      <c r="AB489" s="163"/>
      <c r="AC489" s="164"/>
      <c r="AD489" s="164"/>
      <c r="AE489" s="163"/>
      <c r="AF489" s="164"/>
      <c r="AG489" s="164"/>
      <c r="AH489" s="170"/>
    </row>
    <row r="490" spans="1:34" ht="15" customHeight="1" x14ac:dyDescent="0.3">
      <c r="A490" s="138">
        <v>3785</v>
      </c>
      <c r="B490" s="163"/>
      <c r="C490" s="164"/>
      <c r="D490" s="164"/>
      <c r="E490" s="161">
        <f>COUNTIF(F490:F491,"&gt;0")</f>
        <v>1</v>
      </c>
      <c r="F490" s="161"/>
      <c r="G490" s="162" t="s">
        <v>2775</v>
      </c>
      <c r="H490" s="162" t="s">
        <v>2776</v>
      </c>
      <c r="I490" s="164"/>
      <c r="J490" s="167"/>
      <c r="K490" s="168"/>
      <c r="L490" s="164"/>
      <c r="M490" s="164"/>
      <c r="N490" s="164"/>
      <c r="O490" s="164"/>
      <c r="P490" s="199"/>
      <c r="Q490" s="143"/>
      <c r="R490" s="143"/>
      <c r="S490" s="143"/>
      <c r="T490" s="143"/>
      <c r="U490" s="143"/>
      <c r="V490" s="143"/>
      <c r="W490" s="163"/>
      <c r="X490" s="164"/>
      <c r="Y490" s="164"/>
      <c r="Z490" s="164"/>
      <c r="AA490" s="163"/>
      <c r="AB490" s="163"/>
      <c r="AC490" s="164"/>
      <c r="AD490" s="164"/>
      <c r="AE490" s="163"/>
      <c r="AF490" s="164"/>
      <c r="AG490" s="164"/>
      <c r="AH490" s="170"/>
    </row>
    <row r="491" spans="1:34" ht="15" customHeight="1" x14ac:dyDescent="0.3">
      <c r="A491" s="138">
        <v>3791</v>
      </c>
      <c r="B491" s="163"/>
      <c r="C491" s="164"/>
      <c r="D491" s="164"/>
      <c r="E491" s="164"/>
      <c r="F491" s="164">
        <f t="shared" ref="F491" si="138">I491</f>
        <v>1</v>
      </c>
      <c r="G491" s="165" t="s">
        <v>2777</v>
      </c>
      <c r="H491" s="166" t="s">
        <v>2778</v>
      </c>
      <c r="I491" s="164">
        <v>1</v>
      </c>
      <c r="J491" s="167">
        <v>1</v>
      </c>
      <c r="K491" s="168">
        <f t="shared" ref="K491" si="139">COUNT(I491:I491)</f>
        <v>1</v>
      </c>
      <c r="L491" s="164"/>
      <c r="M491" s="164"/>
      <c r="N491" s="164"/>
      <c r="O491" s="164"/>
      <c r="P491" s="199"/>
      <c r="Q491" s="169" t="s">
        <v>1583</v>
      </c>
      <c r="R491" s="169" t="s">
        <v>1584</v>
      </c>
      <c r="S491" s="169" t="s">
        <v>1585</v>
      </c>
      <c r="T491" s="143"/>
      <c r="U491" s="143"/>
      <c r="V491" s="143"/>
      <c r="W491" s="163" t="s">
        <v>2779</v>
      </c>
      <c r="X491" s="164"/>
      <c r="Y491" s="164"/>
      <c r="Z491" s="164"/>
      <c r="AA491" s="163"/>
      <c r="AB491" s="163"/>
      <c r="AC491" s="164"/>
      <c r="AD491" s="164"/>
      <c r="AE491" s="163"/>
      <c r="AF491" s="164"/>
      <c r="AG491" s="164"/>
      <c r="AH491" s="170"/>
    </row>
    <row r="492" spans="1:34" ht="15" customHeight="1" x14ac:dyDescent="0.3">
      <c r="A492" s="138">
        <v>3807</v>
      </c>
      <c r="B492" s="163"/>
      <c r="C492" s="164"/>
      <c r="D492" s="164"/>
      <c r="E492" s="161">
        <f>COUNTIF(F492:F494,"&gt;0")</f>
        <v>2</v>
      </c>
      <c r="F492" s="161"/>
      <c r="G492" s="162" t="s">
        <v>2780</v>
      </c>
      <c r="H492" s="162" t="s">
        <v>2781</v>
      </c>
      <c r="I492" s="164"/>
      <c r="J492" s="167"/>
      <c r="K492" s="168"/>
      <c r="L492" s="164"/>
      <c r="M492" s="164"/>
      <c r="N492" s="164"/>
      <c r="O492" s="164"/>
      <c r="P492" s="199"/>
      <c r="Q492" s="143"/>
      <c r="R492" s="143"/>
      <c r="S492" s="143"/>
      <c r="T492" s="143"/>
      <c r="U492" s="143"/>
      <c r="V492" s="143"/>
      <c r="W492" s="163"/>
      <c r="X492" s="164"/>
      <c r="Y492" s="164"/>
      <c r="Z492" s="164"/>
      <c r="AA492" s="163"/>
      <c r="AB492" s="163"/>
      <c r="AC492" s="164"/>
      <c r="AD492" s="164"/>
      <c r="AE492" s="163"/>
      <c r="AF492" s="164"/>
      <c r="AG492" s="164"/>
      <c r="AH492" s="170"/>
    </row>
    <row r="493" spans="1:34" ht="15" customHeight="1" x14ac:dyDescent="0.3">
      <c r="A493" s="138">
        <v>3821</v>
      </c>
      <c r="B493" s="163"/>
      <c r="C493" s="164"/>
      <c r="D493" s="164"/>
      <c r="E493" s="164"/>
      <c r="F493" s="164">
        <f t="shared" ref="F493:F494" si="140">I493</f>
        <v>1</v>
      </c>
      <c r="G493" s="212" t="s">
        <v>2782</v>
      </c>
      <c r="H493" s="213" t="s">
        <v>2783</v>
      </c>
      <c r="I493" s="164">
        <v>1</v>
      </c>
      <c r="J493" s="167">
        <v>1</v>
      </c>
      <c r="K493" s="164"/>
      <c r="L493" s="155">
        <f>COUNT(I493)</f>
        <v>1</v>
      </c>
      <c r="M493" s="164"/>
      <c r="N493" s="164"/>
      <c r="O493" s="164"/>
      <c r="P493" s="199"/>
      <c r="Q493" s="169" t="s">
        <v>1583</v>
      </c>
      <c r="R493" s="169" t="s">
        <v>1584</v>
      </c>
      <c r="S493" s="169" t="s">
        <v>1585</v>
      </c>
      <c r="T493" s="143"/>
      <c r="U493" s="143"/>
      <c r="V493" s="143"/>
      <c r="W493" s="163" t="s">
        <v>2784</v>
      </c>
      <c r="X493" s="164"/>
      <c r="Y493" s="164"/>
      <c r="Z493" s="164"/>
      <c r="AA493" s="163"/>
      <c r="AB493" s="163"/>
      <c r="AC493" s="164"/>
      <c r="AD493" s="164"/>
      <c r="AE493" s="163"/>
      <c r="AF493" s="164" t="s">
        <v>1637</v>
      </c>
      <c r="AG493" s="164"/>
      <c r="AH493" s="170"/>
    </row>
    <row r="494" spans="1:34" ht="15" customHeight="1" x14ac:dyDescent="0.3">
      <c r="A494" s="138">
        <v>3823</v>
      </c>
      <c r="B494" s="163"/>
      <c r="C494" s="164"/>
      <c r="D494" s="164"/>
      <c r="E494" s="164"/>
      <c r="F494" s="164">
        <f t="shared" si="140"/>
        <v>1</v>
      </c>
      <c r="G494" s="194" t="s">
        <v>2785</v>
      </c>
      <c r="H494" s="163" t="s">
        <v>2786</v>
      </c>
      <c r="I494" s="164">
        <v>1</v>
      </c>
      <c r="J494" s="167">
        <v>1</v>
      </c>
      <c r="K494" s="168">
        <f>COUNT(I494:I494)</f>
        <v>1</v>
      </c>
      <c r="L494" s="164"/>
      <c r="M494" s="164"/>
      <c r="N494" s="164"/>
      <c r="O494" s="164"/>
      <c r="P494" s="199"/>
      <c r="Q494" s="195" t="s">
        <v>1689</v>
      </c>
      <c r="R494" s="143"/>
      <c r="S494" s="143"/>
      <c r="T494" s="143"/>
      <c r="U494" s="169" t="s">
        <v>1690</v>
      </c>
      <c r="V494" s="169" t="s">
        <v>1690</v>
      </c>
      <c r="W494" s="163" t="s">
        <v>2787</v>
      </c>
      <c r="X494" s="164"/>
      <c r="Y494" s="164"/>
      <c r="Z494" s="164"/>
      <c r="AA494" s="163"/>
      <c r="AB494" s="163"/>
      <c r="AC494" s="164"/>
      <c r="AD494" s="164"/>
      <c r="AE494" s="163"/>
      <c r="AF494" s="164"/>
      <c r="AG494" s="164"/>
      <c r="AH494" s="170"/>
    </row>
    <row r="495" spans="1:34" ht="15" customHeight="1" x14ac:dyDescent="0.3">
      <c r="A495" s="138">
        <v>3826</v>
      </c>
      <c r="B495" s="163"/>
      <c r="C495" s="164"/>
      <c r="D495" s="164"/>
      <c r="E495" s="161">
        <f>COUNTIF(F495:F496,"&gt;0")</f>
        <v>1</v>
      </c>
      <c r="F495" s="161"/>
      <c r="G495" s="162" t="s">
        <v>2788</v>
      </c>
      <c r="H495" s="162" t="s">
        <v>2789</v>
      </c>
      <c r="I495" s="164"/>
      <c r="J495" s="167"/>
      <c r="K495" s="168"/>
      <c r="L495" s="164"/>
      <c r="M495" s="164"/>
      <c r="N495" s="164"/>
      <c r="O495" s="164"/>
      <c r="P495" s="199"/>
      <c r="Q495" s="143"/>
      <c r="R495" s="143"/>
      <c r="S495" s="143"/>
      <c r="T495" s="143"/>
      <c r="U495" s="143"/>
      <c r="V495" s="143"/>
      <c r="W495" s="163"/>
      <c r="X495" s="164"/>
      <c r="Y495" s="164"/>
      <c r="Z495" s="164"/>
      <c r="AA495" s="163"/>
      <c r="AB495" s="163"/>
      <c r="AC495" s="164"/>
      <c r="AD495" s="164"/>
      <c r="AE495" s="163"/>
      <c r="AF495" s="164"/>
      <c r="AG495" s="164"/>
      <c r="AH495" s="170"/>
    </row>
    <row r="496" spans="1:34" ht="15" customHeight="1" x14ac:dyDescent="0.3">
      <c r="A496" s="138">
        <v>3827</v>
      </c>
      <c r="B496" s="163"/>
      <c r="C496" s="164"/>
      <c r="D496" s="164"/>
      <c r="E496" s="164"/>
      <c r="F496" s="164">
        <f>I496</f>
        <v>1</v>
      </c>
      <c r="G496" s="165" t="s">
        <v>2790</v>
      </c>
      <c r="H496" s="166" t="s">
        <v>2791</v>
      </c>
      <c r="I496" s="164">
        <v>1</v>
      </c>
      <c r="J496" s="167">
        <v>1</v>
      </c>
      <c r="K496" s="168">
        <f>COUNT(I496:I496)</f>
        <v>1</v>
      </c>
      <c r="L496" s="164"/>
      <c r="M496" s="164"/>
      <c r="N496" s="164"/>
      <c r="O496" s="164"/>
      <c r="P496" s="199"/>
      <c r="Q496" s="169" t="s">
        <v>1583</v>
      </c>
      <c r="R496" s="169" t="s">
        <v>1584</v>
      </c>
      <c r="S496" s="169" t="s">
        <v>1585</v>
      </c>
      <c r="T496" s="143"/>
      <c r="U496" s="143"/>
      <c r="V496" s="143"/>
      <c r="W496" s="163" t="s">
        <v>2792</v>
      </c>
      <c r="X496" s="164"/>
      <c r="Y496" s="164"/>
      <c r="Z496" s="164"/>
      <c r="AA496" s="163"/>
      <c r="AB496" s="163"/>
      <c r="AC496" s="164"/>
      <c r="AD496" s="164"/>
      <c r="AE496" s="163"/>
      <c r="AF496" s="164"/>
      <c r="AG496" s="164"/>
      <c r="AH496" s="170"/>
    </row>
    <row r="497" spans="1:34" ht="15" customHeight="1" x14ac:dyDescent="0.3">
      <c r="A497" s="138">
        <v>3832</v>
      </c>
      <c r="B497" s="150"/>
      <c r="C497" s="150"/>
      <c r="D497" s="157">
        <f>COUNTIF(E497:E549,"&gt;0")</f>
        <v>19</v>
      </c>
      <c r="E497" s="157"/>
      <c r="F497" s="157"/>
      <c r="G497" s="158" t="s">
        <v>2793</v>
      </c>
      <c r="H497" s="158" t="s">
        <v>2794</v>
      </c>
      <c r="I497" s="159"/>
      <c r="J497" s="160"/>
      <c r="K497" s="155"/>
      <c r="L497" s="159"/>
      <c r="M497" s="159"/>
      <c r="N497" s="159"/>
      <c r="O497" s="159"/>
      <c r="P497" s="199"/>
      <c r="Q497" s="143"/>
      <c r="R497" s="143"/>
      <c r="S497" s="143"/>
      <c r="T497" s="143"/>
      <c r="U497" s="143"/>
      <c r="V497" s="143"/>
      <c r="W497" s="144"/>
      <c r="X497" s="144"/>
      <c r="Y497" s="144"/>
      <c r="Z497" s="144"/>
      <c r="AA497" s="144"/>
      <c r="AB497" s="144"/>
      <c r="AC497" s="144"/>
      <c r="AD497" s="144"/>
      <c r="AE497" s="144"/>
      <c r="AF497" s="144"/>
      <c r="AG497" s="144"/>
      <c r="AH497" s="145"/>
    </row>
    <row r="498" spans="1:34" ht="15" customHeight="1" x14ac:dyDescent="0.3">
      <c r="A498" s="138">
        <v>3837</v>
      </c>
      <c r="B498" s="163"/>
      <c r="C498" s="164"/>
      <c r="D498" s="164"/>
      <c r="E498" s="161">
        <f>COUNTIF(F498:F499,"&gt;0")</f>
        <v>1</v>
      </c>
      <c r="F498" s="161"/>
      <c r="G498" s="162" t="s">
        <v>2795</v>
      </c>
      <c r="H498" s="162" t="s">
        <v>2796</v>
      </c>
      <c r="I498" s="164"/>
      <c r="J498" s="167"/>
      <c r="K498" s="168"/>
      <c r="L498" s="164"/>
      <c r="M498" s="164"/>
      <c r="N498" s="164"/>
      <c r="O498" s="164"/>
      <c r="P498" s="199"/>
      <c r="Q498" s="143"/>
      <c r="R498" s="143"/>
      <c r="S498" s="143"/>
      <c r="T498" s="143"/>
      <c r="U498" s="143"/>
      <c r="V498" s="143"/>
      <c r="W498" s="163"/>
      <c r="X498" s="164"/>
      <c r="Y498" s="164"/>
      <c r="Z498" s="164"/>
      <c r="AA498" s="163"/>
      <c r="AB498" s="163"/>
      <c r="AC498" s="164"/>
      <c r="AD498" s="164"/>
      <c r="AE498" s="163"/>
      <c r="AF498" s="164"/>
      <c r="AG498" s="164"/>
      <c r="AH498" s="170"/>
    </row>
    <row r="499" spans="1:34" ht="15" customHeight="1" x14ac:dyDescent="0.3">
      <c r="A499" s="138">
        <v>3838</v>
      </c>
      <c r="B499" s="163"/>
      <c r="C499" s="164"/>
      <c r="D499" s="164"/>
      <c r="E499" s="164"/>
      <c r="F499" s="164">
        <f>I499</f>
        <v>1</v>
      </c>
      <c r="G499" s="165" t="s">
        <v>2797</v>
      </c>
      <c r="H499" s="166" t="s">
        <v>2798</v>
      </c>
      <c r="I499" s="164">
        <v>1</v>
      </c>
      <c r="J499" s="167">
        <v>1</v>
      </c>
      <c r="K499" s="168">
        <f>COUNT(I499:I499)</f>
        <v>1</v>
      </c>
      <c r="L499" s="164"/>
      <c r="M499" s="164"/>
      <c r="N499" s="164"/>
      <c r="O499" s="164"/>
      <c r="P499" s="199"/>
      <c r="Q499" s="169" t="s">
        <v>1583</v>
      </c>
      <c r="R499" s="169" t="s">
        <v>1584</v>
      </c>
      <c r="S499" s="169" t="s">
        <v>1585</v>
      </c>
      <c r="T499" s="143"/>
      <c r="U499" s="143"/>
      <c r="V499" s="143"/>
      <c r="W499" s="163"/>
      <c r="X499" s="164"/>
      <c r="Y499" s="164"/>
      <c r="Z499" s="164"/>
      <c r="AA499" s="163"/>
      <c r="AB499" s="163"/>
      <c r="AC499" s="164"/>
      <c r="AD499" s="164"/>
      <c r="AE499" s="163"/>
      <c r="AF499" s="164"/>
      <c r="AG499" s="164"/>
      <c r="AH499" s="170"/>
    </row>
    <row r="500" spans="1:34" ht="15" customHeight="1" x14ac:dyDescent="0.3">
      <c r="A500" s="138">
        <v>3841</v>
      </c>
      <c r="B500" s="180"/>
      <c r="C500" s="181"/>
      <c r="D500" s="181"/>
      <c r="E500" s="161">
        <f>COUNTIF(F500:F501,"&gt;0")</f>
        <v>1</v>
      </c>
      <c r="F500" s="161"/>
      <c r="G500" s="162" t="s">
        <v>2799</v>
      </c>
      <c r="H500" s="162" t="s">
        <v>2800</v>
      </c>
      <c r="I500" s="181"/>
      <c r="J500" s="182"/>
      <c r="K500" s="181"/>
      <c r="L500" s="155"/>
      <c r="M500" s="181"/>
      <c r="N500" s="181"/>
      <c r="O500" s="181"/>
      <c r="P500" s="199"/>
      <c r="Q500" s="143"/>
      <c r="R500" s="143"/>
      <c r="S500" s="143"/>
      <c r="T500" s="143"/>
      <c r="U500" s="143"/>
      <c r="V500" s="143"/>
      <c r="W500" s="180"/>
      <c r="X500" s="181"/>
      <c r="Y500" s="181"/>
      <c r="Z500" s="181"/>
      <c r="AA500" s="180"/>
      <c r="AB500" s="180"/>
      <c r="AC500" s="181"/>
      <c r="AD500" s="181"/>
      <c r="AE500" s="180"/>
      <c r="AF500" s="181"/>
      <c r="AG500" s="181"/>
      <c r="AH500" s="183"/>
    </row>
    <row r="501" spans="1:34" ht="15" customHeight="1" x14ac:dyDescent="0.3">
      <c r="A501" s="138">
        <v>3844</v>
      </c>
      <c r="B501" s="163"/>
      <c r="C501" s="164"/>
      <c r="D501" s="164"/>
      <c r="E501" s="164"/>
      <c r="F501" s="164">
        <f>I501</f>
        <v>1</v>
      </c>
      <c r="G501" s="194" t="s">
        <v>2801</v>
      </c>
      <c r="H501" s="163" t="s">
        <v>2802</v>
      </c>
      <c r="I501" s="164">
        <v>1</v>
      </c>
      <c r="J501" s="167">
        <v>1</v>
      </c>
      <c r="K501" s="168">
        <f>COUNT(I501:I501)</f>
        <v>1</v>
      </c>
      <c r="L501" s="164"/>
      <c r="M501" s="164"/>
      <c r="N501" s="164"/>
      <c r="O501" s="164"/>
      <c r="P501" s="199"/>
      <c r="Q501" s="195" t="s">
        <v>1689</v>
      </c>
      <c r="R501" s="143"/>
      <c r="S501" s="143"/>
      <c r="T501" s="143"/>
      <c r="U501" s="169" t="s">
        <v>1690</v>
      </c>
      <c r="V501" s="169" t="s">
        <v>1714</v>
      </c>
      <c r="W501" s="163" t="s">
        <v>2803</v>
      </c>
      <c r="X501" s="164"/>
      <c r="Y501" s="164"/>
      <c r="Z501" s="164"/>
      <c r="AA501" s="163"/>
      <c r="AB501" s="163" t="s">
        <v>1854</v>
      </c>
      <c r="AC501" s="164"/>
      <c r="AD501" s="164"/>
      <c r="AE501" s="163"/>
      <c r="AF501" s="164"/>
      <c r="AG501" s="164"/>
      <c r="AH501" s="170"/>
    </row>
    <row r="502" spans="1:34" ht="15" customHeight="1" x14ac:dyDescent="0.3">
      <c r="A502" s="138">
        <v>3845</v>
      </c>
      <c r="B502" s="163"/>
      <c r="C502" s="164"/>
      <c r="D502" s="164"/>
      <c r="E502" s="161">
        <f>COUNTIF(F502:F503,"&gt;0")</f>
        <v>1</v>
      </c>
      <c r="F502" s="161"/>
      <c r="G502" s="162" t="s">
        <v>2804</v>
      </c>
      <c r="H502" s="162" t="s">
        <v>2805</v>
      </c>
      <c r="I502" s="164"/>
      <c r="J502" s="167"/>
      <c r="K502" s="168"/>
      <c r="L502" s="164"/>
      <c r="M502" s="164"/>
      <c r="N502" s="164"/>
      <c r="O502" s="164"/>
      <c r="P502" s="199"/>
      <c r="Q502" s="143"/>
      <c r="R502" s="143"/>
      <c r="S502" s="143"/>
      <c r="T502" s="143"/>
      <c r="U502" s="143"/>
      <c r="V502" s="143"/>
      <c r="W502" s="163"/>
      <c r="X502" s="164"/>
      <c r="Y502" s="164"/>
      <c r="Z502" s="164"/>
      <c r="AA502" s="163"/>
      <c r="AB502" s="163"/>
      <c r="AC502" s="164"/>
      <c r="AD502" s="164"/>
      <c r="AE502" s="163"/>
      <c r="AF502" s="164"/>
      <c r="AG502" s="164"/>
      <c r="AH502" s="170"/>
    </row>
    <row r="503" spans="1:34" ht="15" customHeight="1" x14ac:dyDescent="0.3">
      <c r="A503" s="138">
        <v>3846</v>
      </c>
      <c r="B503" s="163"/>
      <c r="C503" s="164"/>
      <c r="D503" s="164"/>
      <c r="E503" s="164"/>
      <c r="F503" s="164">
        <f t="shared" ref="F503" si="141">I503</f>
        <v>1</v>
      </c>
      <c r="G503" s="200" t="s">
        <v>2806</v>
      </c>
      <c r="H503" s="201" t="s">
        <v>2807</v>
      </c>
      <c r="I503" s="164">
        <v>1</v>
      </c>
      <c r="J503" s="167">
        <v>1</v>
      </c>
      <c r="K503" s="164"/>
      <c r="L503" s="164"/>
      <c r="M503" s="155">
        <f>COUNT(I503)</f>
        <v>1</v>
      </c>
      <c r="N503" s="164"/>
      <c r="O503" s="164"/>
      <c r="P503" s="199"/>
      <c r="Q503" s="169" t="s">
        <v>1583</v>
      </c>
      <c r="R503" s="169" t="s">
        <v>1584</v>
      </c>
      <c r="S503" s="169" t="s">
        <v>1585</v>
      </c>
      <c r="T503" s="143"/>
      <c r="U503" s="143"/>
      <c r="V503" s="143"/>
      <c r="W503" s="163"/>
      <c r="X503" s="164"/>
      <c r="Y503" s="164"/>
      <c r="Z503" s="164"/>
      <c r="AA503" s="163"/>
      <c r="AB503" s="163"/>
      <c r="AC503" s="164"/>
      <c r="AD503" s="164"/>
      <c r="AE503" s="163"/>
      <c r="AF503" s="164"/>
      <c r="AG503" s="164"/>
      <c r="AH503" s="170"/>
    </row>
    <row r="504" spans="1:34" ht="15" customHeight="1" x14ac:dyDescent="0.3">
      <c r="A504" s="138">
        <v>3849</v>
      </c>
      <c r="B504" s="163"/>
      <c r="C504" s="164"/>
      <c r="D504" s="164"/>
      <c r="E504" s="161">
        <f>COUNTIF(F504:F505,"&gt;0")</f>
        <v>1</v>
      </c>
      <c r="F504" s="161"/>
      <c r="G504" s="162" t="s">
        <v>2808</v>
      </c>
      <c r="H504" s="162" t="s">
        <v>2809</v>
      </c>
      <c r="I504" s="164"/>
      <c r="J504" s="167"/>
      <c r="K504" s="168"/>
      <c r="L504" s="164"/>
      <c r="M504" s="164"/>
      <c r="N504" s="164"/>
      <c r="O504" s="164"/>
      <c r="P504" s="199"/>
      <c r="Q504" s="143"/>
      <c r="R504" s="143"/>
      <c r="S504" s="143"/>
      <c r="T504" s="143"/>
      <c r="U504" s="143"/>
      <c r="V504" s="143"/>
      <c r="W504" s="163"/>
      <c r="X504" s="164"/>
      <c r="Y504" s="164"/>
      <c r="Z504" s="164"/>
      <c r="AA504" s="163"/>
      <c r="AB504" s="163"/>
      <c r="AC504" s="164"/>
      <c r="AD504" s="164"/>
      <c r="AE504" s="163"/>
      <c r="AF504" s="164"/>
      <c r="AG504" s="164"/>
      <c r="AH504" s="170"/>
    </row>
    <row r="505" spans="1:34" ht="15" customHeight="1" x14ac:dyDescent="0.3">
      <c r="A505" s="138">
        <v>3857</v>
      </c>
      <c r="B505" s="163"/>
      <c r="C505" s="164"/>
      <c r="D505" s="164"/>
      <c r="E505" s="164"/>
      <c r="F505" s="164">
        <f t="shared" ref="F505" si="142">I505</f>
        <v>1</v>
      </c>
      <c r="G505" s="194" t="s">
        <v>2810</v>
      </c>
      <c r="H505" s="163" t="s">
        <v>2811</v>
      </c>
      <c r="I505" s="164">
        <v>1</v>
      </c>
      <c r="J505" s="167">
        <v>1</v>
      </c>
      <c r="K505" s="168">
        <f>COUNT(I505:I505)</f>
        <v>1</v>
      </c>
      <c r="L505" s="164"/>
      <c r="M505" s="164"/>
      <c r="N505" s="164"/>
      <c r="O505" s="164"/>
      <c r="P505" s="199"/>
      <c r="Q505" s="195" t="s">
        <v>1689</v>
      </c>
      <c r="R505" s="143"/>
      <c r="S505" s="143"/>
      <c r="T505" s="143"/>
      <c r="U505" s="169" t="s">
        <v>1690</v>
      </c>
      <c r="V505" s="169" t="s">
        <v>1714</v>
      </c>
      <c r="W505" s="163"/>
      <c r="X505" s="164"/>
      <c r="Y505" s="164"/>
      <c r="Z505" s="164"/>
      <c r="AA505" s="163"/>
      <c r="AB505" s="163" t="s">
        <v>1786</v>
      </c>
      <c r="AC505" s="164"/>
      <c r="AD505" s="164"/>
      <c r="AE505" s="163"/>
      <c r="AF505" s="164"/>
      <c r="AG505" s="164"/>
      <c r="AH505" s="170"/>
    </row>
    <row r="506" spans="1:34" ht="15" customHeight="1" x14ac:dyDescent="0.3">
      <c r="A506" s="138">
        <v>3892</v>
      </c>
      <c r="B506" s="163"/>
      <c r="C506" s="164"/>
      <c r="D506" s="164"/>
      <c r="E506" s="161">
        <f>COUNTIF(F506:F507,"&gt;0")</f>
        <v>1</v>
      </c>
      <c r="F506" s="161"/>
      <c r="G506" s="162" t="s">
        <v>2812</v>
      </c>
      <c r="H506" s="162" t="s">
        <v>2813</v>
      </c>
      <c r="I506" s="164"/>
      <c r="J506" s="167"/>
      <c r="K506" s="168"/>
      <c r="L506" s="164"/>
      <c r="M506" s="164"/>
      <c r="N506" s="164"/>
      <c r="O506" s="164"/>
      <c r="P506" s="199"/>
      <c r="Q506" s="143"/>
      <c r="R506" s="143"/>
      <c r="S506" s="143"/>
      <c r="T506" s="143"/>
      <c r="U506" s="143"/>
      <c r="V506" s="143"/>
      <c r="W506" s="163"/>
      <c r="X506" s="164"/>
      <c r="Y506" s="164"/>
      <c r="Z506" s="164"/>
      <c r="AA506" s="163"/>
      <c r="AB506" s="163"/>
      <c r="AC506" s="164"/>
      <c r="AD506" s="164"/>
      <c r="AE506" s="163"/>
      <c r="AF506" s="164"/>
      <c r="AG506" s="164"/>
      <c r="AH506" s="170"/>
    </row>
    <row r="507" spans="1:34" ht="15" customHeight="1" x14ac:dyDescent="0.3">
      <c r="A507" s="138">
        <v>3893</v>
      </c>
      <c r="B507" s="163"/>
      <c r="C507" s="164"/>
      <c r="D507" s="164"/>
      <c r="E507" s="164"/>
      <c r="F507" s="164">
        <f t="shared" ref="F507:F509" si="143">I507</f>
        <v>1</v>
      </c>
      <c r="G507" s="165" t="s">
        <v>2814</v>
      </c>
      <c r="H507" s="166" t="s">
        <v>2815</v>
      </c>
      <c r="I507" s="164">
        <v>1</v>
      </c>
      <c r="J507" s="167">
        <v>1</v>
      </c>
      <c r="K507" s="168">
        <f>COUNT(I507:I507)</f>
        <v>1</v>
      </c>
      <c r="L507" s="164"/>
      <c r="M507" s="164"/>
      <c r="N507" s="164"/>
      <c r="O507" s="164"/>
      <c r="P507" s="199"/>
      <c r="Q507" s="169" t="s">
        <v>1583</v>
      </c>
      <c r="R507" s="169" t="s">
        <v>1584</v>
      </c>
      <c r="S507" s="169" t="s">
        <v>1585</v>
      </c>
      <c r="T507" s="143"/>
      <c r="U507" s="143"/>
      <c r="V507" s="143"/>
      <c r="W507" s="163" t="s">
        <v>2816</v>
      </c>
      <c r="X507" s="164"/>
      <c r="Y507" s="164"/>
      <c r="Z507" s="164"/>
      <c r="AA507" s="163"/>
      <c r="AB507" s="163"/>
      <c r="AC507" s="164"/>
      <c r="AD507" s="164"/>
      <c r="AE507" s="163"/>
      <c r="AF507" s="164"/>
      <c r="AG507" s="164"/>
      <c r="AH507" s="170" t="s">
        <v>1671</v>
      </c>
    </row>
    <row r="508" spans="1:34" ht="15" customHeight="1" x14ac:dyDescent="0.3">
      <c r="A508" s="138">
        <v>3901</v>
      </c>
      <c r="B508" s="163"/>
      <c r="C508" s="164"/>
      <c r="D508" s="164"/>
      <c r="E508" s="161">
        <f>COUNTIF(F508:F509,"&gt;0")</f>
        <v>1</v>
      </c>
      <c r="F508" s="161"/>
      <c r="G508" s="162" t="s">
        <v>2817</v>
      </c>
      <c r="H508" s="162" t="s">
        <v>2818</v>
      </c>
      <c r="I508" s="164"/>
      <c r="J508" s="167"/>
      <c r="K508" s="168"/>
      <c r="L508" s="164"/>
      <c r="M508" s="164"/>
      <c r="N508" s="164"/>
      <c r="O508" s="164"/>
      <c r="P508" s="199"/>
      <c r="Q508" s="143"/>
      <c r="R508" s="143"/>
      <c r="S508" s="143"/>
      <c r="T508" s="143"/>
      <c r="U508" s="143"/>
      <c r="V508" s="143"/>
      <c r="W508" s="163"/>
      <c r="X508" s="164"/>
      <c r="Y508" s="164"/>
      <c r="Z508" s="164"/>
      <c r="AA508" s="163"/>
      <c r="AB508" s="163"/>
      <c r="AC508" s="164"/>
      <c r="AD508" s="164"/>
      <c r="AE508" s="163"/>
      <c r="AF508" s="164"/>
      <c r="AG508" s="164"/>
      <c r="AH508" s="170"/>
    </row>
    <row r="509" spans="1:34" ht="15" customHeight="1" x14ac:dyDescent="0.3">
      <c r="A509" s="138">
        <v>3903</v>
      </c>
      <c r="B509" s="163"/>
      <c r="C509" s="164"/>
      <c r="D509" s="164"/>
      <c r="E509" s="164"/>
      <c r="F509" s="164">
        <f t="shared" si="143"/>
        <v>1</v>
      </c>
      <c r="G509" s="200" t="s">
        <v>2819</v>
      </c>
      <c r="H509" s="201" t="s">
        <v>2820</v>
      </c>
      <c r="I509" s="164">
        <v>1</v>
      </c>
      <c r="J509" s="167">
        <v>1</v>
      </c>
      <c r="K509" s="168"/>
      <c r="L509" s="164"/>
      <c r="M509" s="155">
        <f>COUNT(I509)</f>
        <v>1</v>
      </c>
      <c r="N509" s="164"/>
      <c r="O509" s="164"/>
      <c r="P509" s="199"/>
      <c r="Q509" s="169" t="s">
        <v>1583</v>
      </c>
      <c r="R509" s="169" t="s">
        <v>1584</v>
      </c>
      <c r="S509" s="169" t="s">
        <v>1585</v>
      </c>
      <c r="T509" s="143"/>
      <c r="U509" s="143"/>
      <c r="V509" s="143"/>
      <c r="W509" s="163"/>
      <c r="X509" s="164"/>
      <c r="Y509" s="164"/>
      <c r="Z509" s="164"/>
      <c r="AA509" s="163"/>
      <c r="AB509" s="163"/>
      <c r="AC509" s="164"/>
      <c r="AD509" s="164"/>
      <c r="AE509" s="163"/>
      <c r="AF509" s="164" t="s">
        <v>1637</v>
      </c>
      <c r="AG509" s="164"/>
      <c r="AH509" s="170"/>
    </row>
    <row r="510" spans="1:34" ht="15" customHeight="1" x14ac:dyDescent="0.3">
      <c r="A510" s="138">
        <v>3922</v>
      </c>
      <c r="B510" s="163"/>
      <c r="C510" s="164"/>
      <c r="D510" s="164"/>
      <c r="E510" s="161">
        <f>COUNTIF(F510:F512,"&gt;0")</f>
        <v>2</v>
      </c>
      <c r="F510" s="161"/>
      <c r="G510" s="162" t="s">
        <v>2821</v>
      </c>
      <c r="H510" s="162" t="s">
        <v>2822</v>
      </c>
      <c r="I510" s="164"/>
      <c r="J510" s="167"/>
      <c r="K510" s="168"/>
      <c r="L510" s="164"/>
      <c r="M510" s="164"/>
      <c r="N510" s="164"/>
      <c r="O510" s="164"/>
      <c r="P510" s="199"/>
      <c r="Q510" s="143"/>
      <c r="R510" s="143"/>
      <c r="S510" s="143"/>
      <c r="T510" s="143"/>
      <c r="U510" s="143"/>
      <c r="V510" s="143"/>
      <c r="W510" s="163"/>
      <c r="X510" s="164"/>
      <c r="Y510" s="164"/>
      <c r="Z510" s="164"/>
      <c r="AA510" s="163"/>
      <c r="AB510" s="163"/>
      <c r="AC510" s="164"/>
      <c r="AD510" s="164"/>
      <c r="AE510" s="163"/>
      <c r="AF510" s="164"/>
      <c r="AG510" s="164"/>
      <c r="AH510" s="170"/>
    </row>
    <row r="511" spans="1:34" ht="15" customHeight="1" x14ac:dyDescent="0.3">
      <c r="A511" s="138">
        <v>3925</v>
      </c>
      <c r="B511" s="163"/>
      <c r="C511" s="164"/>
      <c r="D511" s="164"/>
      <c r="E511" s="164"/>
      <c r="F511" s="164">
        <f>I511</f>
        <v>1</v>
      </c>
      <c r="G511" s="165" t="s">
        <v>2823</v>
      </c>
      <c r="H511" s="166" t="s">
        <v>2824</v>
      </c>
      <c r="I511" s="164">
        <v>1</v>
      </c>
      <c r="J511" s="167">
        <v>1</v>
      </c>
      <c r="K511" s="168">
        <f>COUNT(I511:I511)</f>
        <v>1</v>
      </c>
      <c r="L511" s="164"/>
      <c r="M511" s="164"/>
      <c r="N511" s="164"/>
      <c r="O511" s="164"/>
      <c r="P511" s="199"/>
      <c r="Q511" s="169" t="s">
        <v>1583</v>
      </c>
      <c r="R511" s="169" t="s">
        <v>1584</v>
      </c>
      <c r="S511" s="169" t="s">
        <v>1585</v>
      </c>
      <c r="T511" s="143"/>
      <c r="U511" s="143"/>
      <c r="V511" s="143"/>
      <c r="W511" s="163" t="s">
        <v>2825</v>
      </c>
      <c r="X511" s="164"/>
      <c r="Y511" s="164"/>
      <c r="Z511" s="164"/>
      <c r="AA511" s="163"/>
      <c r="AB511" s="163"/>
      <c r="AC511" s="164"/>
      <c r="AD511" s="164"/>
      <c r="AE511" s="163"/>
      <c r="AF511" s="164"/>
      <c r="AG511" s="164"/>
      <c r="AH511" s="170"/>
    </row>
    <row r="512" spans="1:34" ht="15" customHeight="1" x14ac:dyDescent="0.3">
      <c r="A512" s="138">
        <v>3927</v>
      </c>
      <c r="B512" s="163"/>
      <c r="C512" s="164"/>
      <c r="D512" s="164"/>
      <c r="E512" s="164"/>
      <c r="F512" s="164">
        <f>I512</f>
        <v>1</v>
      </c>
      <c r="G512" s="165" t="s">
        <v>2826</v>
      </c>
      <c r="H512" s="166" t="s">
        <v>2827</v>
      </c>
      <c r="I512" s="164">
        <v>1</v>
      </c>
      <c r="J512" s="167">
        <v>1</v>
      </c>
      <c r="K512" s="168">
        <f>COUNT(I512:I512)</f>
        <v>1</v>
      </c>
      <c r="L512" s="164"/>
      <c r="M512" s="164"/>
      <c r="N512" s="164"/>
      <c r="O512" s="164"/>
      <c r="P512" s="199"/>
      <c r="Q512" s="169" t="s">
        <v>1583</v>
      </c>
      <c r="R512" s="169" t="s">
        <v>1584</v>
      </c>
      <c r="S512" s="169" t="s">
        <v>1585</v>
      </c>
      <c r="T512" s="143"/>
      <c r="U512" s="143"/>
      <c r="V512" s="143"/>
      <c r="W512" s="163" t="s">
        <v>2828</v>
      </c>
      <c r="X512" s="164"/>
      <c r="Y512" s="164"/>
      <c r="Z512" s="164"/>
      <c r="AA512" s="163"/>
      <c r="AB512" s="163"/>
      <c r="AC512" s="164"/>
      <c r="AD512" s="164"/>
      <c r="AE512" s="163"/>
      <c r="AF512" s="164"/>
      <c r="AG512" s="164" t="s">
        <v>1587</v>
      </c>
      <c r="AH512" s="170"/>
    </row>
    <row r="513" spans="1:34" ht="15" customHeight="1" x14ac:dyDescent="0.3">
      <c r="A513" s="138">
        <v>3928</v>
      </c>
      <c r="B513" s="163"/>
      <c r="C513" s="164"/>
      <c r="D513" s="164"/>
      <c r="E513" s="161">
        <f>COUNTIF(F513:F514,"&gt;0")</f>
        <v>1</v>
      </c>
      <c r="F513" s="161"/>
      <c r="G513" s="162" t="s">
        <v>2829</v>
      </c>
      <c r="H513" s="162" t="s">
        <v>2830</v>
      </c>
      <c r="I513" s="164"/>
      <c r="J513" s="167"/>
      <c r="K513" s="168"/>
      <c r="L513" s="164"/>
      <c r="M513" s="164"/>
      <c r="N513" s="164"/>
      <c r="O513" s="164"/>
      <c r="P513" s="199"/>
      <c r="Q513" s="143"/>
      <c r="R513" s="143"/>
      <c r="S513" s="143"/>
      <c r="T513" s="143"/>
      <c r="U513" s="143"/>
      <c r="V513" s="143"/>
      <c r="W513" s="163"/>
      <c r="X513" s="164"/>
      <c r="Y513" s="164"/>
      <c r="Z513" s="164"/>
      <c r="AA513" s="163"/>
      <c r="AB513" s="163"/>
      <c r="AC513" s="164"/>
      <c r="AD513" s="164"/>
      <c r="AE513" s="163"/>
      <c r="AF513" s="164"/>
      <c r="AG513" s="164"/>
      <c r="AH513" s="170"/>
    </row>
    <row r="514" spans="1:34" ht="15" customHeight="1" x14ac:dyDescent="0.3">
      <c r="A514" s="138">
        <v>3930</v>
      </c>
      <c r="B514" s="163"/>
      <c r="C514" s="164"/>
      <c r="D514" s="164"/>
      <c r="E514" s="164"/>
      <c r="F514" s="164">
        <f>I514</f>
        <v>1</v>
      </c>
      <c r="G514" s="165" t="s">
        <v>2831</v>
      </c>
      <c r="H514" s="166" t="s">
        <v>2832</v>
      </c>
      <c r="I514" s="164">
        <v>1</v>
      </c>
      <c r="J514" s="167">
        <v>1</v>
      </c>
      <c r="K514" s="168">
        <f>COUNT(I514:I514)</f>
        <v>1</v>
      </c>
      <c r="L514" s="164"/>
      <c r="M514" s="164"/>
      <c r="N514" s="164"/>
      <c r="O514" s="164"/>
      <c r="P514" s="199"/>
      <c r="Q514" s="169" t="s">
        <v>1583</v>
      </c>
      <c r="R514" s="169" t="s">
        <v>1584</v>
      </c>
      <c r="S514" s="169" t="s">
        <v>1585</v>
      </c>
      <c r="T514" s="143"/>
      <c r="U514" s="143"/>
      <c r="V514" s="143"/>
      <c r="W514" s="163"/>
      <c r="X514" s="164"/>
      <c r="Y514" s="164"/>
      <c r="Z514" s="164"/>
      <c r="AA514" s="163"/>
      <c r="AB514" s="163"/>
      <c r="AC514" s="164"/>
      <c r="AD514" s="164"/>
      <c r="AE514" s="163"/>
      <c r="AF514" s="164"/>
      <c r="AG514" s="164"/>
      <c r="AH514" s="170"/>
    </row>
    <row r="515" spans="1:34" ht="15" customHeight="1" x14ac:dyDescent="0.3">
      <c r="A515" s="138">
        <v>3942</v>
      </c>
      <c r="B515" s="163"/>
      <c r="C515" s="164"/>
      <c r="D515" s="164"/>
      <c r="E515" s="161">
        <f>COUNTIF(F515:F523,"&gt;0")</f>
        <v>8</v>
      </c>
      <c r="F515" s="161"/>
      <c r="G515" s="162" t="s">
        <v>2833</v>
      </c>
      <c r="H515" s="162" t="s">
        <v>2834</v>
      </c>
      <c r="I515" s="164"/>
      <c r="J515" s="167"/>
      <c r="K515" s="168"/>
      <c r="L515" s="164"/>
      <c r="M515" s="164"/>
      <c r="N515" s="164"/>
      <c r="O515" s="164"/>
      <c r="P515" s="199"/>
      <c r="Q515" s="143"/>
      <c r="R515" s="143"/>
      <c r="S515" s="143"/>
      <c r="T515" s="143"/>
      <c r="U515" s="143"/>
      <c r="V515" s="143"/>
      <c r="W515" s="163"/>
      <c r="X515" s="164"/>
      <c r="Y515" s="164"/>
      <c r="Z515" s="164"/>
      <c r="AA515" s="163"/>
      <c r="AB515" s="163"/>
      <c r="AC515" s="164"/>
      <c r="AD515" s="164"/>
      <c r="AE515" s="163"/>
      <c r="AF515" s="164"/>
      <c r="AG515" s="164"/>
      <c r="AH515" s="170"/>
    </row>
    <row r="516" spans="1:34" ht="15" customHeight="1" x14ac:dyDescent="0.3">
      <c r="A516" s="138">
        <v>3943</v>
      </c>
      <c r="B516" s="163"/>
      <c r="C516" s="164"/>
      <c r="D516" s="164"/>
      <c r="E516" s="164"/>
      <c r="F516" s="164">
        <f t="shared" ref="F516:F523" si="144">I516</f>
        <v>1</v>
      </c>
      <c r="G516" s="165" t="s">
        <v>2835</v>
      </c>
      <c r="H516" s="166" t="s">
        <v>2836</v>
      </c>
      <c r="I516" s="164">
        <v>1</v>
      </c>
      <c r="J516" s="167">
        <v>1</v>
      </c>
      <c r="K516" s="168">
        <f>COUNT(I516:I516)</f>
        <v>1</v>
      </c>
      <c r="L516" s="164"/>
      <c r="M516" s="164"/>
      <c r="N516" s="164"/>
      <c r="O516" s="164"/>
      <c r="P516" s="199"/>
      <c r="Q516" s="169" t="s">
        <v>1583</v>
      </c>
      <c r="R516" s="169" t="s">
        <v>1584</v>
      </c>
      <c r="S516" s="169" t="s">
        <v>1585</v>
      </c>
      <c r="T516" s="143"/>
      <c r="U516" s="143"/>
      <c r="V516" s="143"/>
      <c r="W516" s="163" t="s">
        <v>2837</v>
      </c>
      <c r="X516" s="164"/>
      <c r="Y516" s="164"/>
      <c r="Z516" s="164"/>
      <c r="AA516" s="163"/>
      <c r="AB516" s="163"/>
      <c r="AC516" s="164"/>
      <c r="AD516" s="164"/>
      <c r="AE516" s="163"/>
      <c r="AF516" s="164" t="s">
        <v>1637</v>
      </c>
      <c r="AG516" s="164"/>
      <c r="AH516" s="170"/>
    </row>
    <row r="517" spans="1:34" ht="15" customHeight="1" x14ac:dyDescent="0.3">
      <c r="A517" s="138">
        <v>3945</v>
      </c>
      <c r="B517" s="163"/>
      <c r="C517" s="164"/>
      <c r="D517" s="164"/>
      <c r="E517" s="164"/>
      <c r="F517" s="164">
        <f t="shared" si="144"/>
        <v>1</v>
      </c>
      <c r="G517" s="165" t="s">
        <v>2838</v>
      </c>
      <c r="H517" s="166" t="s">
        <v>2839</v>
      </c>
      <c r="I517" s="164">
        <v>1</v>
      </c>
      <c r="J517" s="167">
        <v>1</v>
      </c>
      <c r="K517" s="168">
        <f t="shared" ref="K517:K520" si="145">COUNT(I517:I517)</f>
        <v>1</v>
      </c>
      <c r="L517" s="164"/>
      <c r="M517" s="164"/>
      <c r="N517" s="164"/>
      <c r="O517" s="164"/>
      <c r="P517" s="199"/>
      <c r="Q517" s="169" t="s">
        <v>1583</v>
      </c>
      <c r="R517" s="169" t="s">
        <v>1584</v>
      </c>
      <c r="S517" s="169" t="s">
        <v>1585</v>
      </c>
      <c r="T517" s="143"/>
      <c r="U517" s="143"/>
      <c r="V517" s="143"/>
      <c r="W517" s="163"/>
      <c r="X517" s="164"/>
      <c r="Y517" s="164"/>
      <c r="Z517" s="164"/>
      <c r="AA517" s="163"/>
      <c r="AB517" s="163"/>
      <c r="AC517" s="164"/>
      <c r="AD517" s="164"/>
      <c r="AE517" s="163"/>
      <c r="AF517" s="164" t="s">
        <v>1637</v>
      </c>
      <c r="AG517" s="164"/>
      <c r="AH517" s="170"/>
    </row>
    <row r="518" spans="1:34" ht="15" customHeight="1" x14ac:dyDescent="0.3">
      <c r="A518" s="138">
        <v>3946</v>
      </c>
      <c r="B518" s="163"/>
      <c r="C518" s="164"/>
      <c r="D518" s="164"/>
      <c r="E518" s="164"/>
      <c r="F518" s="164">
        <f t="shared" si="144"/>
        <v>1</v>
      </c>
      <c r="G518" s="165" t="s">
        <v>2840</v>
      </c>
      <c r="H518" s="166" t="s">
        <v>2841</v>
      </c>
      <c r="I518" s="164">
        <v>1</v>
      </c>
      <c r="J518" s="167">
        <v>1</v>
      </c>
      <c r="K518" s="168">
        <f t="shared" si="145"/>
        <v>1</v>
      </c>
      <c r="L518" s="164"/>
      <c r="M518" s="164"/>
      <c r="N518" s="164"/>
      <c r="O518" s="164"/>
      <c r="P518" s="199"/>
      <c r="Q518" s="169" t="s">
        <v>1583</v>
      </c>
      <c r="R518" s="169" t="s">
        <v>1584</v>
      </c>
      <c r="S518" s="169" t="s">
        <v>1585</v>
      </c>
      <c r="T518" s="143"/>
      <c r="U518" s="143"/>
      <c r="V518" s="143"/>
      <c r="W518" s="163"/>
      <c r="X518" s="164"/>
      <c r="Y518" s="164"/>
      <c r="Z518" s="164"/>
      <c r="AA518" s="163"/>
      <c r="AB518" s="163"/>
      <c r="AC518" s="164"/>
      <c r="AD518" s="164"/>
      <c r="AE518" s="163"/>
      <c r="AF518" s="164"/>
      <c r="AG518" s="164"/>
      <c r="AH518" s="170"/>
    </row>
    <row r="519" spans="1:34" ht="15" customHeight="1" x14ac:dyDescent="0.3">
      <c r="A519" s="138">
        <v>3948</v>
      </c>
      <c r="B519" s="163"/>
      <c r="C519" s="164"/>
      <c r="D519" s="164"/>
      <c r="E519" s="164"/>
      <c r="F519" s="164">
        <f t="shared" si="144"/>
        <v>1</v>
      </c>
      <c r="G519" s="165" t="s">
        <v>2842</v>
      </c>
      <c r="H519" s="166" t="s">
        <v>2843</v>
      </c>
      <c r="I519" s="164">
        <v>1</v>
      </c>
      <c r="J519" s="167">
        <v>1</v>
      </c>
      <c r="K519" s="168">
        <f t="shared" si="145"/>
        <v>1</v>
      </c>
      <c r="L519" s="164"/>
      <c r="M519" s="164"/>
      <c r="N519" s="164"/>
      <c r="O519" s="164"/>
      <c r="P519" s="199"/>
      <c r="Q519" s="169" t="s">
        <v>1583</v>
      </c>
      <c r="R519" s="169" t="s">
        <v>1584</v>
      </c>
      <c r="S519" s="169" t="s">
        <v>1585</v>
      </c>
      <c r="T519" s="143"/>
      <c r="U519" s="143"/>
      <c r="V519" s="143"/>
      <c r="W519" s="163"/>
      <c r="X519" s="164"/>
      <c r="Y519" s="164"/>
      <c r="Z519" s="164"/>
      <c r="AA519" s="163"/>
      <c r="AB519" s="163"/>
      <c r="AC519" s="164"/>
      <c r="AD519" s="164"/>
      <c r="AE519" s="163"/>
      <c r="AF519" s="164"/>
      <c r="AG519" s="164" t="s">
        <v>1587</v>
      </c>
      <c r="AH519" s="170"/>
    </row>
    <row r="520" spans="1:34" ht="15" customHeight="1" x14ac:dyDescent="0.3">
      <c r="A520" s="138">
        <v>3955</v>
      </c>
      <c r="B520" s="163"/>
      <c r="C520" s="164"/>
      <c r="D520" s="164"/>
      <c r="E520" s="164"/>
      <c r="F520" s="164">
        <f t="shared" si="144"/>
        <v>1</v>
      </c>
      <c r="G520" s="165" t="s">
        <v>2844</v>
      </c>
      <c r="H520" s="166" t="s">
        <v>2845</v>
      </c>
      <c r="I520" s="164">
        <v>1</v>
      </c>
      <c r="J520" s="167">
        <v>1</v>
      </c>
      <c r="K520" s="168">
        <f t="shared" si="145"/>
        <v>1</v>
      </c>
      <c r="L520" s="164"/>
      <c r="M520" s="164"/>
      <c r="N520" s="164"/>
      <c r="O520" s="164"/>
      <c r="P520" s="199"/>
      <c r="Q520" s="169" t="s">
        <v>1583</v>
      </c>
      <c r="R520" s="169" t="s">
        <v>1584</v>
      </c>
      <c r="S520" s="169" t="s">
        <v>1585</v>
      </c>
      <c r="T520" s="143"/>
      <c r="U520" s="143"/>
      <c r="V520" s="143"/>
      <c r="W520" s="163"/>
      <c r="X520" s="164"/>
      <c r="Y520" s="164"/>
      <c r="Z520" s="164"/>
      <c r="AA520" s="163"/>
      <c r="AB520" s="163"/>
      <c r="AC520" s="164"/>
      <c r="AD520" s="164"/>
      <c r="AE520" s="163"/>
      <c r="AF520" s="164"/>
      <c r="AG520" s="164"/>
      <c r="AH520" s="170"/>
    </row>
    <row r="521" spans="1:34" ht="15" customHeight="1" x14ac:dyDescent="0.3">
      <c r="A521" s="138">
        <v>3958</v>
      </c>
      <c r="B521" s="163"/>
      <c r="C521" s="164"/>
      <c r="D521" s="164"/>
      <c r="E521" s="164"/>
      <c r="F521" s="164">
        <f t="shared" si="144"/>
        <v>1</v>
      </c>
      <c r="G521" s="165" t="s">
        <v>2846</v>
      </c>
      <c r="H521" s="166" t="s">
        <v>2847</v>
      </c>
      <c r="I521" s="164">
        <v>1</v>
      </c>
      <c r="J521" s="167">
        <v>1</v>
      </c>
      <c r="K521" s="168">
        <f>COUNT(I521:I521)</f>
        <v>1</v>
      </c>
      <c r="L521" s="164"/>
      <c r="M521" s="164"/>
      <c r="N521" s="164"/>
      <c r="O521" s="164"/>
      <c r="P521" s="199"/>
      <c r="Q521" s="169" t="s">
        <v>1583</v>
      </c>
      <c r="R521" s="169" t="s">
        <v>1584</v>
      </c>
      <c r="S521" s="169" t="s">
        <v>1585</v>
      </c>
      <c r="T521" s="143"/>
      <c r="U521" s="143"/>
      <c r="V521" s="143"/>
      <c r="W521" s="163"/>
      <c r="X521" s="164"/>
      <c r="Y521" s="164"/>
      <c r="Z521" s="164"/>
      <c r="AA521" s="163"/>
      <c r="AB521" s="163"/>
      <c r="AC521" s="164"/>
      <c r="AD521" s="164"/>
      <c r="AE521" s="163"/>
      <c r="AF521" s="164"/>
      <c r="AG521" s="164"/>
      <c r="AH521" s="170"/>
    </row>
    <row r="522" spans="1:34" ht="15" customHeight="1" x14ac:dyDescent="0.3">
      <c r="A522" s="138">
        <v>3962</v>
      </c>
      <c r="B522" s="163"/>
      <c r="C522" s="164"/>
      <c r="D522" s="164"/>
      <c r="E522" s="164"/>
      <c r="F522" s="164">
        <f t="shared" si="144"/>
        <v>1</v>
      </c>
      <c r="G522" s="165" t="s">
        <v>2848</v>
      </c>
      <c r="H522" s="166" t="s">
        <v>2849</v>
      </c>
      <c r="I522" s="164">
        <v>1</v>
      </c>
      <c r="J522" s="167">
        <v>1</v>
      </c>
      <c r="K522" s="168">
        <f>COUNT(I522:I522)</f>
        <v>1</v>
      </c>
      <c r="L522" s="164"/>
      <c r="M522" s="164"/>
      <c r="N522" s="164"/>
      <c r="O522" s="164"/>
      <c r="P522" s="199"/>
      <c r="Q522" s="169" t="s">
        <v>1583</v>
      </c>
      <c r="R522" s="169" t="s">
        <v>1584</v>
      </c>
      <c r="S522" s="169" t="s">
        <v>1585</v>
      </c>
      <c r="T522" s="143"/>
      <c r="U522" s="143"/>
      <c r="V522" s="143"/>
      <c r="W522" s="163" t="s">
        <v>2850</v>
      </c>
      <c r="X522" s="164"/>
      <c r="Y522" s="164"/>
      <c r="Z522" s="164"/>
      <c r="AA522" s="163"/>
      <c r="AB522" s="163"/>
      <c r="AC522" s="164"/>
      <c r="AD522" s="164"/>
      <c r="AE522" s="163"/>
      <c r="AF522" s="164"/>
      <c r="AG522" s="164"/>
      <c r="AH522" s="170"/>
    </row>
    <row r="523" spans="1:34" ht="15" customHeight="1" x14ac:dyDescent="0.3">
      <c r="A523" s="138">
        <v>3964</v>
      </c>
      <c r="B523" s="163"/>
      <c r="C523" s="164"/>
      <c r="D523" s="164"/>
      <c r="E523" s="164"/>
      <c r="F523" s="164">
        <f t="shared" si="144"/>
        <v>1</v>
      </c>
      <c r="G523" s="165" t="s">
        <v>2851</v>
      </c>
      <c r="H523" s="166" t="s">
        <v>2852</v>
      </c>
      <c r="I523" s="164">
        <v>1</v>
      </c>
      <c r="J523" s="167">
        <v>1</v>
      </c>
      <c r="K523" s="168">
        <f>COUNT(I523:I523)</f>
        <v>1</v>
      </c>
      <c r="L523" s="164"/>
      <c r="M523" s="164"/>
      <c r="N523" s="164"/>
      <c r="O523" s="164"/>
      <c r="P523" s="199"/>
      <c r="Q523" s="169" t="s">
        <v>1583</v>
      </c>
      <c r="R523" s="169" t="s">
        <v>1584</v>
      </c>
      <c r="S523" s="169" t="s">
        <v>1585</v>
      </c>
      <c r="T523" s="143"/>
      <c r="U523" s="143"/>
      <c r="V523" s="143"/>
      <c r="W523" s="163" t="s">
        <v>2853</v>
      </c>
      <c r="X523" s="164"/>
      <c r="Y523" s="164"/>
      <c r="Z523" s="164"/>
      <c r="AA523" s="163"/>
      <c r="AB523" s="163"/>
      <c r="AC523" s="164"/>
      <c r="AD523" s="164"/>
      <c r="AE523" s="163"/>
      <c r="AF523" s="164"/>
      <c r="AG523" s="164"/>
      <c r="AH523" s="170"/>
    </row>
    <row r="524" spans="1:34" ht="15" customHeight="1" x14ac:dyDescent="0.3">
      <c r="A524" s="138">
        <v>3968</v>
      </c>
      <c r="B524" s="163"/>
      <c r="C524" s="164"/>
      <c r="D524" s="164"/>
      <c r="E524" s="161">
        <f>COUNTIF(F524:F525,"&gt;0")</f>
        <v>1</v>
      </c>
      <c r="F524" s="161"/>
      <c r="G524" s="162" t="s">
        <v>2854</v>
      </c>
      <c r="H524" s="162" t="s">
        <v>2855</v>
      </c>
      <c r="I524" s="164"/>
      <c r="J524" s="167"/>
      <c r="K524" s="168"/>
      <c r="L524" s="164"/>
      <c r="M524" s="164"/>
      <c r="N524" s="164"/>
      <c r="O524" s="164"/>
      <c r="P524" s="199"/>
      <c r="Q524" s="143"/>
      <c r="R524" s="143"/>
      <c r="S524" s="143"/>
      <c r="T524" s="143"/>
      <c r="U524" s="143"/>
      <c r="V524" s="143"/>
      <c r="W524" s="163"/>
      <c r="X524" s="164"/>
      <c r="Y524" s="164"/>
      <c r="Z524" s="164"/>
      <c r="AA524" s="163"/>
      <c r="AB524" s="163"/>
      <c r="AC524" s="164"/>
      <c r="AD524" s="164"/>
      <c r="AE524" s="163"/>
      <c r="AF524" s="164"/>
      <c r="AG524" s="164"/>
      <c r="AH524" s="170"/>
    </row>
    <row r="525" spans="1:34" ht="15" customHeight="1" x14ac:dyDescent="0.3">
      <c r="A525" s="138">
        <v>3970</v>
      </c>
      <c r="B525" s="163"/>
      <c r="C525" s="164"/>
      <c r="D525" s="164"/>
      <c r="E525" s="164"/>
      <c r="F525" s="164">
        <f>I525</f>
        <v>1</v>
      </c>
      <c r="G525" s="178" t="s">
        <v>2856</v>
      </c>
      <c r="H525" s="179" t="s">
        <v>2857</v>
      </c>
      <c r="I525" s="164">
        <v>1</v>
      </c>
      <c r="J525" s="167">
        <v>1</v>
      </c>
      <c r="K525" s="164"/>
      <c r="L525" s="155">
        <f>COUNT(I525)</f>
        <v>1</v>
      </c>
      <c r="M525" s="164"/>
      <c r="N525" s="164"/>
      <c r="O525" s="164"/>
      <c r="P525" s="199"/>
      <c r="Q525" s="169" t="s">
        <v>1583</v>
      </c>
      <c r="R525" s="169" t="s">
        <v>1584</v>
      </c>
      <c r="S525" s="169" t="s">
        <v>1585</v>
      </c>
      <c r="T525" s="143"/>
      <c r="U525" s="143"/>
      <c r="V525" s="143"/>
      <c r="W525" s="163"/>
      <c r="X525" s="164"/>
      <c r="Y525" s="164"/>
      <c r="Z525" s="164"/>
      <c r="AA525" s="163"/>
      <c r="AB525" s="163"/>
      <c r="AC525" s="164"/>
      <c r="AD525" s="164"/>
      <c r="AE525" s="163"/>
      <c r="AF525" s="164"/>
      <c r="AG525" s="164"/>
      <c r="AH525" s="170"/>
    </row>
    <row r="526" spans="1:34" ht="15" customHeight="1" x14ac:dyDescent="0.3">
      <c r="A526" s="138">
        <v>4005</v>
      </c>
      <c r="B526" s="180"/>
      <c r="C526" s="181"/>
      <c r="D526" s="181"/>
      <c r="E526" s="161">
        <f>COUNTIF(F526:F527,"&gt;0")</f>
        <v>1</v>
      </c>
      <c r="F526" s="161"/>
      <c r="G526" s="162" t="s">
        <v>2858</v>
      </c>
      <c r="H526" s="162" t="s">
        <v>2859</v>
      </c>
      <c r="I526" s="181"/>
      <c r="J526" s="182"/>
      <c r="K526" s="181"/>
      <c r="L526" s="155"/>
      <c r="M526" s="181"/>
      <c r="N526" s="181"/>
      <c r="O526" s="181"/>
      <c r="P526" s="199"/>
      <c r="Q526" s="143"/>
      <c r="R526" s="143"/>
      <c r="S526" s="143"/>
      <c r="T526" s="143"/>
      <c r="U526" s="143"/>
      <c r="V526" s="143"/>
      <c r="W526" s="180"/>
      <c r="X526" s="181"/>
      <c r="Y526" s="181"/>
      <c r="Z526" s="181"/>
      <c r="AA526" s="180"/>
      <c r="AB526" s="180"/>
      <c r="AC526" s="181"/>
      <c r="AD526" s="181"/>
      <c r="AE526" s="180"/>
      <c r="AF526" s="181"/>
      <c r="AG526" s="181"/>
      <c r="AH526" s="183"/>
    </row>
    <row r="527" spans="1:34" ht="15" customHeight="1" x14ac:dyDescent="0.3">
      <c r="A527" s="138">
        <v>4006</v>
      </c>
      <c r="B527" s="163"/>
      <c r="C527" s="164"/>
      <c r="D527" s="164"/>
      <c r="E527" s="164"/>
      <c r="F527" s="164">
        <f t="shared" ref="F527:F534" si="146">I527</f>
        <v>1</v>
      </c>
      <c r="G527" s="165" t="s">
        <v>2860</v>
      </c>
      <c r="H527" s="166" t="s">
        <v>2861</v>
      </c>
      <c r="I527" s="164">
        <v>1</v>
      </c>
      <c r="J527" s="167">
        <v>1</v>
      </c>
      <c r="K527" s="168">
        <f>COUNT(I527:I527)</f>
        <v>1</v>
      </c>
      <c r="L527" s="164"/>
      <c r="M527" s="164"/>
      <c r="N527" s="164"/>
      <c r="O527" s="164"/>
      <c r="P527" s="199"/>
      <c r="Q527" s="169" t="s">
        <v>1583</v>
      </c>
      <c r="R527" s="169" t="s">
        <v>1584</v>
      </c>
      <c r="S527" s="169" t="s">
        <v>1585</v>
      </c>
      <c r="T527" s="143"/>
      <c r="U527" s="143"/>
      <c r="V527" s="143"/>
      <c r="W527" s="163" t="s">
        <v>2862</v>
      </c>
      <c r="X527" s="164"/>
      <c r="Y527" s="164"/>
      <c r="Z527" s="164"/>
      <c r="AA527" s="163"/>
      <c r="AB527" s="163"/>
      <c r="AC527" s="164"/>
      <c r="AD527" s="164"/>
      <c r="AE527" s="163"/>
      <c r="AF527" s="164"/>
      <c r="AG527" s="164"/>
      <c r="AH527" s="170"/>
    </row>
    <row r="528" spans="1:34" ht="15" customHeight="1" x14ac:dyDescent="0.3">
      <c r="A528" s="138">
        <v>4007</v>
      </c>
      <c r="B528" s="163"/>
      <c r="C528" s="164"/>
      <c r="D528" s="164"/>
      <c r="E528" s="161">
        <f>COUNTIF(F528:F530,"&gt;0")</f>
        <v>2</v>
      </c>
      <c r="F528" s="161"/>
      <c r="G528" s="162" t="s">
        <v>2863</v>
      </c>
      <c r="H528" s="162" t="s">
        <v>2864</v>
      </c>
      <c r="I528" s="164"/>
      <c r="J528" s="167"/>
      <c r="K528" s="168"/>
      <c r="L528" s="164"/>
      <c r="M528" s="164"/>
      <c r="N528" s="164"/>
      <c r="O528" s="164"/>
      <c r="P528" s="199"/>
      <c r="Q528" s="143"/>
      <c r="R528" s="143"/>
      <c r="S528" s="143"/>
      <c r="T528" s="143"/>
      <c r="U528" s="143"/>
      <c r="V528" s="143"/>
      <c r="W528" s="163"/>
      <c r="X528" s="164"/>
      <c r="Y528" s="164"/>
      <c r="Z528" s="164"/>
      <c r="AA528" s="163"/>
      <c r="AB528" s="163"/>
      <c r="AC528" s="164"/>
      <c r="AD528" s="164"/>
      <c r="AE528" s="163"/>
      <c r="AF528" s="164"/>
      <c r="AG528" s="164"/>
      <c r="AH528" s="170"/>
    </row>
    <row r="529" spans="1:34" ht="15" customHeight="1" x14ac:dyDescent="0.3">
      <c r="A529" s="138">
        <v>4008</v>
      </c>
      <c r="B529" s="163"/>
      <c r="C529" s="164"/>
      <c r="D529" s="164"/>
      <c r="E529" s="164"/>
      <c r="F529" s="164">
        <f t="shared" si="146"/>
        <v>1</v>
      </c>
      <c r="G529" s="165" t="s">
        <v>2865</v>
      </c>
      <c r="H529" s="166" t="s">
        <v>2866</v>
      </c>
      <c r="I529" s="164">
        <v>1</v>
      </c>
      <c r="J529" s="167">
        <v>1</v>
      </c>
      <c r="K529" s="168">
        <f>COUNT(I529:I529)</f>
        <v>1</v>
      </c>
      <c r="L529" s="164"/>
      <c r="M529" s="164"/>
      <c r="N529" s="164"/>
      <c r="O529" s="164"/>
      <c r="P529" s="199"/>
      <c r="Q529" s="169" t="s">
        <v>1583</v>
      </c>
      <c r="R529" s="169" t="s">
        <v>1584</v>
      </c>
      <c r="S529" s="169" t="s">
        <v>1585</v>
      </c>
      <c r="T529" s="143"/>
      <c r="U529" s="143"/>
      <c r="V529" s="143"/>
      <c r="W529" s="163" t="s">
        <v>2867</v>
      </c>
      <c r="X529" s="164"/>
      <c r="Y529" s="164"/>
      <c r="Z529" s="164"/>
      <c r="AA529" s="163"/>
      <c r="AB529" s="163"/>
      <c r="AC529" s="164"/>
      <c r="AD529" s="164"/>
      <c r="AE529" s="163"/>
      <c r="AF529" s="164"/>
      <c r="AG529" s="164" t="s">
        <v>1609</v>
      </c>
      <c r="AH529" s="170" t="s">
        <v>1671</v>
      </c>
    </row>
    <row r="530" spans="1:34" ht="15" customHeight="1" x14ac:dyDescent="0.3">
      <c r="A530" s="138">
        <v>4009</v>
      </c>
      <c r="B530" s="163"/>
      <c r="C530" s="164"/>
      <c r="D530" s="164"/>
      <c r="E530" s="164"/>
      <c r="F530" s="164">
        <f t="shared" si="146"/>
        <v>1</v>
      </c>
      <c r="G530" s="165" t="s">
        <v>2868</v>
      </c>
      <c r="H530" s="166" t="s">
        <v>2869</v>
      </c>
      <c r="I530" s="164">
        <v>1</v>
      </c>
      <c r="J530" s="167">
        <v>1</v>
      </c>
      <c r="K530" s="168">
        <f>COUNT(I530:I530)</f>
        <v>1</v>
      </c>
      <c r="L530" s="164"/>
      <c r="M530" s="164"/>
      <c r="N530" s="164"/>
      <c r="O530" s="164"/>
      <c r="P530" s="199"/>
      <c r="Q530" s="169" t="s">
        <v>1583</v>
      </c>
      <c r="R530" s="169" t="s">
        <v>1584</v>
      </c>
      <c r="S530" s="169" t="s">
        <v>1585</v>
      </c>
      <c r="T530" s="143"/>
      <c r="U530" s="143"/>
      <c r="V530" s="143"/>
      <c r="W530" s="163" t="s">
        <v>2870</v>
      </c>
      <c r="X530" s="164"/>
      <c r="Y530" s="164"/>
      <c r="Z530" s="164"/>
      <c r="AA530" s="163"/>
      <c r="AB530" s="163"/>
      <c r="AC530" s="164"/>
      <c r="AD530" s="164"/>
      <c r="AE530" s="163"/>
      <c r="AF530" s="164" t="s">
        <v>1637</v>
      </c>
      <c r="AG530" s="164"/>
      <c r="AH530" s="170" t="s">
        <v>1671</v>
      </c>
    </row>
    <row r="531" spans="1:34" ht="15" customHeight="1" x14ac:dyDescent="0.3">
      <c r="A531" s="138">
        <v>4010</v>
      </c>
      <c r="B531" s="163"/>
      <c r="C531" s="164"/>
      <c r="D531" s="164"/>
      <c r="E531" s="161">
        <f>COUNTIF(F531:F532,"&gt;0")</f>
        <v>1</v>
      </c>
      <c r="F531" s="161"/>
      <c r="G531" s="162" t="s">
        <v>2871</v>
      </c>
      <c r="H531" s="162" t="s">
        <v>2872</v>
      </c>
      <c r="I531" s="164"/>
      <c r="J531" s="167"/>
      <c r="K531" s="168"/>
      <c r="L531" s="164"/>
      <c r="M531" s="164"/>
      <c r="N531" s="164"/>
      <c r="O531" s="164"/>
      <c r="P531" s="199"/>
      <c r="Q531" s="143"/>
      <c r="R531" s="143"/>
      <c r="S531" s="143"/>
      <c r="T531" s="143"/>
      <c r="U531" s="143"/>
      <c r="V531" s="143"/>
      <c r="W531" s="163"/>
      <c r="X531" s="164"/>
      <c r="Y531" s="164"/>
      <c r="Z531" s="164"/>
      <c r="AA531" s="163"/>
      <c r="AB531" s="163"/>
      <c r="AC531" s="164"/>
      <c r="AD531" s="164"/>
      <c r="AE531" s="163"/>
      <c r="AF531" s="164"/>
      <c r="AG531" s="164"/>
      <c r="AH531" s="170"/>
    </row>
    <row r="532" spans="1:34" ht="15" customHeight="1" x14ac:dyDescent="0.3">
      <c r="A532" s="138">
        <v>4012</v>
      </c>
      <c r="B532" s="163"/>
      <c r="C532" s="164"/>
      <c r="D532" s="164"/>
      <c r="E532" s="164"/>
      <c r="F532" s="164">
        <f>I532</f>
        <v>1</v>
      </c>
      <c r="G532" s="194" t="s">
        <v>2873</v>
      </c>
      <c r="H532" s="163" t="s">
        <v>2874</v>
      </c>
      <c r="I532" s="164">
        <v>1</v>
      </c>
      <c r="J532" s="167">
        <v>1</v>
      </c>
      <c r="K532" s="168">
        <f>COUNT(I532:I532)</f>
        <v>1</v>
      </c>
      <c r="L532" s="164"/>
      <c r="M532" s="164"/>
      <c r="N532" s="164"/>
      <c r="O532" s="164"/>
      <c r="P532" s="199"/>
      <c r="Q532" s="195" t="s">
        <v>1689</v>
      </c>
      <c r="R532" s="143"/>
      <c r="S532" s="143"/>
      <c r="T532" s="143"/>
      <c r="U532" s="169" t="s">
        <v>1690</v>
      </c>
      <c r="V532" s="169" t="s">
        <v>1714</v>
      </c>
      <c r="W532" s="163" t="s">
        <v>2875</v>
      </c>
      <c r="X532" s="164"/>
      <c r="Y532" s="164"/>
      <c r="Z532" s="164"/>
      <c r="AA532" s="163"/>
      <c r="AB532" s="163" t="s">
        <v>1765</v>
      </c>
      <c r="AC532" s="164"/>
      <c r="AD532" s="164"/>
      <c r="AE532" s="163"/>
      <c r="AF532" s="164"/>
      <c r="AG532" s="164"/>
      <c r="AH532" s="170"/>
    </row>
    <row r="533" spans="1:34" ht="15" customHeight="1" x14ac:dyDescent="0.3">
      <c r="A533" s="138">
        <v>4016</v>
      </c>
      <c r="B533" s="163"/>
      <c r="C533" s="164"/>
      <c r="D533" s="164"/>
      <c r="E533" s="161">
        <f>COUNTIF(F533:F534,"&gt;0")</f>
        <v>1</v>
      </c>
      <c r="F533" s="161"/>
      <c r="G533" s="162" t="s">
        <v>2876</v>
      </c>
      <c r="H533" s="162" t="s">
        <v>2877</v>
      </c>
      <c r="I533" s="164"/>
      <c r="J533" s="167"/>
      <c r="K533" s="168"/>
      <c r="L533" s="164"/>
      <c r="M533" s="164"/>
      <c r="N533" s="164"/>
      <c r="O533" s="164"/>
      <c r="P533" s="199"/>
      <c r="Q533" s="143"/>
      <c r="R533" s="143"/>
      <c r="S533" s="143"/>
      <c r="T533" s="143"/>
      <c r="U533" s="143"/>
      <c r="V533" s="143"/>
      <c r="W533" s="163"/>
      <c r="X533" s="164"/>
      <c r="Y533" s="164"/>
      <c r="Z533" s="164"/>
      <c r="AA533" s="163"/>
      <c r="AB533" s="163"/>
      <c r="AC533" s="164"/>
      <c r="AD533" s="164"/>
      <c r="AE533" s="163"/>
      <c r="AF533" s="164"/>
      <c r="AG533" s="164"/>
      <c r="AH533" s="170"/>
    </row>
    <row r="534" spans="1:34" ht="15" customHeight="1" x14ac:dyDescent="0.3">
      <c r="A534" s="138">
        <v>4018</v>
      </c>
      <c r="B534" s="163"/>
      <c r="C534" s="164"/>
      <c r="D534" s="164"/>
      <c r="E534" s="164"/>
      <c r="F534" s="164">
        <f t="shared" si="146"/>
        <v>1</v>
      </c>
      <c r="G534" s="194" t="s">
        <v>2878</v>
      </c>
      <c r="H534" s="163" t="s">
        <v>2879</v>
      </c>
      <c r="I534" s="164">
        <v>1</v>
      </c>
      <c r="J534" s="167">
        <v>1</v>
      </c>
      <c r="K534" s="168">
        <f>COUNT(I534:I534)</f>
        <v>1</v>
      </c>
      <c r="L534" s="164"/>
      <c r="M534" s="164"/>
      <c r="N534" s="164"/>
      <c r="O534" s="164"/>
      <c r="P534" s="199"/>
      <c r="Q534" s="195" t="s">
        <v>1689</v>
      </c>
      <c r="R534" s="143"/>
      <c r="S534" s="143"/>
      <c r="T534" s="143"/>
      <c r="U534" s="169" t="s">
        <v>1690</v>
      </c>
      <c r="V534" s="169" t="s">
        <v>1690</v>
      </c>
      <c r="W534" s="163" t="s">
        <v>2880</v>
      </c>
      <c r="X534" s="164"/>
      <c r="Y534" s="164"/>
      <c r="Z534" s="164"/>
      <c r="AA534" s="163"/>
      <c r="AB534" s="163"/>
      <c r="AC534" s="164"/>
      <c r="AD534" s="164"/>
      <c r="AE534" s="163"/>
      <c r="AF534" s="164"/>
      <c r="AG534" s="164"/>
      <c r="AH534" s="170"/>
    </row>
    <row r="535" spans="1:34" ht="15" customHeight="1" x14ac:dyDescent="0.3">
      <c r="A535" s="138">
        <v>4019</v>
      </c>
      <c r="B535" s="163"/>
      <c r="C535" s="164"/>
      <c r="D535" s="164"/>
      <c r="E535" s="161">
        <f>COUNTIF(F535:F536,"&gt;0")</f>
        <v>1</v>
      </c>
      <c r="F535" s="161"/>
      <c r="G535" s="162" t="s">
        <v>2881</v>
      </c>
      <c r="H535" s="162" t="s">
        <v>2882</v>
      </c>
      <c r="I535" s="164"/>
      <c r="J535" s="167"/>
      <c r="K535" s="168"/>
      <c r="L535" s="164"/>
      <c r="M535" s="164"/>
      <c r="N535" s="164"/>
      <c r="O535" s="164"/>
      <c r="P535" s="199"/>
      <c r="Q535" s="143"/>
      <c r="R535" s="143"/>
      <c r="S535" s="143"/>
      <c r="T535" s="143"/>
      <c r="U535" s="143"/>
      <c r="V535" s="143"/>
      <c r="W535" s="163"/>
      <c r="X535" s="164"/>
      <c r="Y535" s="164"/>
      <c r="Z535" s="164"/>
      <c r="AA535" s="163"/>
      <c r="AB535" s="163"/>
      <c r="AC535" s="164"/>
      <c r="AD535" s="164"/>
      <c r="AE535" s="163"/>
      <c r="AF535" s="164"/>
      <c r="AG535" s="164"/>
      <c r="AH535" s="170"/>
    </row>
    <row r="536" spans="1:34" ht="15" customHeight="1" x14ac:dyDescent="0.3">
      <c r="A536" s="138">
        <v>4020</v>
      </c>
      <c r="B536" s="163"/>
      <c r="C536" s="164"/>
      <c r="D536" s="164"/>
      <c r="E536" s="164"/>
      <c r="F536" s="164">
        <f>I536</f>
        <v>1</v>
      </c>
      <c r="G536" s="165" t="s">
        <v>2883</v>
      </c>
      <c r="H536" s="166" t="s">
        <v>2884</v>
      </c>
      <c r="I536" s="164">
        <v>1</v>
      </c>
      <c r="J536" s="167">
        <v>1</v>
      </c>
      <c r="K536" s="168">
        <f>COUNT(I536:I536)</f>
        <v>1</v>
      </c>
      <c r="L536" s="164"/>
      <c r="M536" s="164"/>
      <c r="N536" s="164"/>
      <c r="O536" s="164"/>
      <c r="P536" s="199"/>
      <c r="Q536" s="169" t="s">
        <v>1583</v>
      </c>
      <c r="R536" s="169" t="s">
        <v>1584</v>
      </c>
      <c r="S536" s="169" t="s">
        <v>1585</v>
      </c>
      <c r="T536" s="143"/>
      <c r="U536" s="143"/>
      <c r="V536" s="143"/>
      <c r="W536" s="163" t="s">
        <v>2885</v>
      </c>
      <c r="X536" s="164"/>
      <c r="Y536" s="164"/>
      <c r="Z536" s="164"/>
      <c r="AA536" s="163"/>
      <c r="AB536" s="163"/>
      <c r="AC536" s="164"/>
      <c r="AD536" s="164"/>
      <c r="AE536" s="163"/>
      <c r="AF536" s="164"/>
      <c r="AG536" s="164"/>
      <c r="AH536" s="170"/>
    </row>
    <row r="537" spans="1:34" ht="15" customHeight="1" x14ac:dyDescent="0.3">
      <c r="A537" s="138">
        <v>4026</v>
      </c>
      <c r="B537" s="163"/>
      <c r="C537" s="164"/>
      <c r="D537" s="164"/>
      <c r="E537" s="161">
        <f>COUNTIF(F537:F539,"&gt;0")</f>
        <v>2</v>
      </c>
      <c r="F537" s="161"/>
      <c r="G537" s="162" t="s">
        <v>2886</v>
      </c>
      <c r="H537" s="162" t="s">
        <v>2887</v>
      </c>
      <c r="I537" s="164"/>
      <c r="J537" s="167"/>
      <c r="K537" s="168"/>
      <c r="L537" s="164"/>
      <c r="M537" s="164"/>
      <c r="N537" s="164"/>
      <c r="O537" s="164"/>
      <c r="P537" s="199"/>
      <c r="Q537" s="143"/>
      <c r="R537" s="143"/>
      <c r="S537" s="143"/>
      <c r="T537" s="143"/>
      <c r="U537" s="143"/>
      <c r="V537" s="143"/>
      <c r="W537" s="163"/>
      <c r="X537" s="164"/>
      <c r="Y537" s="164"/>
      <c r="Z537" s="164"/>
      <c r="AA537" s="163"/>
      <c r="AB537" s="163"/>
      <c r="AC537" s="164"/>
      <c r="AD537" s="164"/>
      <c r="AE537" s="163"/>
      <c r="AF537" s="164"/>
      <c r="AG537" s="164"/>
      <c r="AH537" s="170"/>
    </row>
    <row r="538" spans="1:34" ht="15" customHeight="1" x14ac:dyDescent="0.3">
      <c r="A538" s="138">
        <v>4032</v>
      </c>
      <c r="B538" s="163"/>
      <c r="C538" s="164"/>
      <c r="D538" s="164"/>
      <c r="E538" s="164"/>
      <c r="F538" s="164">
        <f t="shared" ref="F538:F539" si="147">I538</f>
        <v>1</v>
      </c>
      <c r="G538" s="165" t="s">
        <v>2888</v>
      </c>
      <c r="H538" s="166" t="s">
        <v>2889</v>
      </c>
      <c r="I538" s="164">
        <v>1</v>
      </c>
      <c r="J538" s="167">
        <v>1</v>
      </c>
      <c r="K538" s="168">
        <f t="shared" ref="K538:K539" si="148">COUNT(I538:I538)</f>
        <v>1</v>
      </c>
      <c r="L538" s="164"/>
      <c r="M538" s="164"/>
      <c r="N538" s="164"/>
      <c r="O538" s="164"/>
      <c r="P538" s="199"/>
      <c r="Q538" s="169" t="s">
        <v>1763</v>
      </c>
      <c r="R538" s="169" t="s">
        <v>1584</v>
      </c>
      <c r="S538" s="169" t="s">
        <v>1584</v>
      </c>
      <c r="T538" s="169" t="s">
        <v>1764</v>
      </c>
      <c r="U538" s="143"/>
      <c r="V538" s="143"/>
      <c r="W538" s="163"/>
      <c r="X538" s="164"/>
      <c r="Y538" s="164"/>
      <c r="Z538" s="164"/>
      <c r="AA538" s="163"/>
      <c r="AB538" s="163" t="s">
        <v>1765</v>
      </c>
      <c r="AC538" s="164"/>
      <c r="AD538" s="164"/>
      <c r="AE538" s="163"/>
      <c r="AF538" s="164"/>
      <c r="AG538" s="164"/>
      <c r="AH538" s="170"/>
    </row>
    <row r="539" spans="1:34" ht="15" customHeight="1" x14ac:dyDescent="0.3">
      <c r="A539" s="138">
        <v>4033</v>
      </c>
      <c r="B539" s="163"/>
      <c r="C539" s="164"/>
      <c r="D539" s="164"/>
      <c r="E539" s="164"/>
      <c r="F539" s="164">
        <f t="shared" si="147"/>
        <v>1</v>
      </c>
      <c r="G539" s="165" t="s">
        <v>2890</v>
      </c>
      <c r="H539" s="166" t="s">
        <v>2891</v>
      </c>
      <c r="I539" s="164">
        <v>1</v>
      </c>
      <c r="J539" s="167">
        <v>1</v>
      </c>
      <c r="K539" s="168">
        <f t="shared" si="148"/>
        <v>1</v>
      </c>
      <c r="L539" s="164"/>
      <c r="M539" s="164"/>
      <c r="N539" s="164"/>
      <c r="O539" s="164"/>
      <c r="P539" s="199"/>
      <c r="Q539" s="169" t="s">
        <v>1763</v>
      </c>
      <c r="R539" s="169" t="s">
        <v>1584</v>
      </c>
      <c r="S539" s="169" t="s">
        <v>1584</v>
      </c>
      <c r="T539" s="169" t="s">
        <v>1764</v>
      </c>
      <c r="U539" s="143"/>
      <c r="V539" s="143"/>
      <c r="W539" s="163"/>
      <c r="X539" s="164"/>
      <c r="Y539" s="164"/>
      <c r="Z539" s="164"/>
      <c r="AA539" s="163"/>
      <c r="AB539" s="163" t="s">
        <v>1765</v>
      </c>
      <c r="AC539" s="164"/>
      <c r="AD539" s="164"/>
      <c r="AE539" s="163"/>
      <c r="AF539" s="164"/>
      <c r="AG539" s="164"/>
      <c r="AH539" s="170"/>
    </row>
    <row r="540" spans="1:34" ht="15" customHeight="1" x14ac:dyDescent="0.3">
      <c r="A540" s="138">
        <v>4035</v>
      </c>
      <c r="B540" s="163"/>
      <c r="C540" s="164"/>
      <c r="D540" s="164"/>
      <c r="E540" s="161">
        <f>COUNTIF(F540:F545,"&gt;0")</f>
        <v>5</v>
      </c>
      <c r="F540" s="161"/>
      <c r="G540" s="162" t="s">
        <v>2892</v>
      </c>
      <c r="H540" s="162" t="s">
        <v>2893</v>
      </c>
      <c r="I540" s="164"/>
      <c r="J540" s="167"/>
      <c r="K540" s="168"/>
      <c r="L540" s="164"/>
      <c r="M540" s="164"/>
      <c r="N540" s="164"/>
      <c r="O540" s="164"/>
      <c r="P540" s="199"/>
      <c r="Q540" s="143"/>
      <c r="R540" s="143"/>
      <c r="S540" s="143"/>
      <c r="T540" s="143"/>
      <c r="U540" s="143"/>
      <c r="V540" s="143"/>
      <c r="W540" s="163"/>
      <c r="X540" s="164"/>
      <c r="Y540" s="164"/>
      <c r="Z540" s="164"/>
      <c r="AA540" s="163"/>
      <c r="AB540" s="163"/>
      <c r="AC540" s="164"/>
      <c r="AD540" s="164"/>
      <c r="AE540" s="163"/>
      <c r="AF540" s="164"/>
      <c r="AG540" s="164"/>
      <c r="AH540" s="170"/>
    </row>
    <row r="541" spans="1:34" ht="15" customHeight="1" x14ac:dyDescent="0.3">
      <c r="A541" s="138">
        <v>4036</v>
      </c>
      <c r="B541" s="163"/>
      <c r="C541" s="164"/>
      <c r="D541" s="164"/>
      <c r="E541" s="164"/>
      <c r="F541" s="164">
        <f t="shared" ref="F541:F545" si="149">I541</f>
        <v>1</v>
      </c>
      <c r="G541" s="165" t="s">
        <v>2894</v>
      </c>
      <c r="H541" s="166" t="s">
        <v>2895</v>
      </c>
      <c r="I541" s="164">
        <v>1</v>
      </c>
      <c r="J541" s="167">
        <v>1</v>
      </c>
      <c r="K541" s="168">
        <f>COUNT(I541:I541)</f>
        <v>1</v>
      </c>
      <c r="L541" s="164"/>
      <c r="M541" s="164"/>
      <c r="N541" s="164"/>
      <c r="O541" s="164"/>
      <c r="P541" s="199"/>
      <c r="Q541" s="169" t="s">
        <v>1583</v>
      </c>
      <c r="R541" s="169" t="s">
        <v>1584</v>
      </c>
      <c r="S541" s="169" t="s">
        <v>1585</v>
      </c>
      <c r="T541" s="143"/>
      <c r="U541" s="143"/>
      <c r="V541" s="143"/>
      <c r="W541" s="163" t="s">
        <v>2896</v>
      </c>
      <c r="X541" s="164"/>
      <c r="Y541" s="164"/>
      <c r="Z541" s="164"/>
      <c r="AA541" s="163"/>
      <c r="AB541" s="163"/>
      <c r="AC541" s="164"/>
      <c r="AD541" s="164"/>
      <c r="AE541" s="163"/>
      <c r="AF541" s="164"/>
      <c r="AG541" s="164"/>
      <c r="AH541" s="170"/>
    </row>
    <row r="542" spans="1:34" ht="15" customHeight="1" x14ac:dyDescent="0.3">
      <c r="A542" s="138">
        <v>4048</v>
      </c>
      <c r="B542" s="163"/>
      <c r="C542" s="164"/>
      <c r="D542" s="164"/>
      <c r="E542" s="164"/>
      <c r="F542" s="164">
        <f t="shared" si="149"/>
        <v>1</v>
      </c>
      <c r="G542" s="165" t="s">
        <v>2897</v>
      </c>
      <c r="H542" s="166" t="s">
        <v>2898</v>
      </c>
      <c r="I542" s="164">
        <v>1</v>
      </c>
      <c r="J542" s="167">
        <v>1</v>
      </c>
      <c r="K542" s="168">
        <f t="shared" ref="K542:K543" si="150">COUNT(I542:I542)</f>
        <v>1</v>
      </c>
      <c r="L542" s="164"/>
      <c r="M542" s="164"/>
      <c r="N542" s="164"/>
      <c r="O542" s="164"/>
      <c r="P542" s="199"/>
      <c r="Q542" s="169" t="s">
        <v>1583</v>
      </c>
      <c r="R542" s="169" t="s">
        <v>1584</v>
      </c>
      <c r="S542" s="169" t="s">
        <v>1585</v>
      </c>
      <c r="T542" s="143"/>
      <c r="U542" s="143"/>
      <c r="V542" s="143"/>
      <c r="W542" s="163" t="s">
        <v>2899</v>
      </c>
      <c r="X542" s="164"/>
      <c r="Y542" s="164"/>
      <c r="Z542" s="164"/>
      <c r="AA542" s="163"/>
      <c r="AB542" s="163"/>
      <c r="AC542" s="164"/>
      <c r="AD542" s="164"/>
      <c r="AE542" s="163"/>
      <c r="AF542" s="164"/>
      <c r="AG542" s="164"/>
      <c r="AH542" s="170"/>
    </row>
    <row r="543" spans="1:34" ht="15" customHeight="1" x14ac:dyDescent="0.3">
      <c r="A543" s="138">
        <v>4054</v>
      </c>
      <c r="B543" s="163"/>
      <c r="C543" s="164"/>
      <c r="D543" s="164"/>
      <c r="E543" s="164"/>
      <c r="F543" s="164">
        <f t="shared" si="149"/>
        <v>1</v>
      </c>
      <c r="G543" s="165" t="s">
        <v>2900</v>
      </c>
      <c r="H543" s="166" t="s">
        <v>2901</v>
      </c>
      <c r="I543" s="164">
        <v>1</v>
      </c>
      <c r="J543" s="167">
        <v>1</v>
      </c>
      <c r="K543" s="168">
        <f t="shared" si="150"/>
        <v>1</v>
      </c>
      <c r="L543" s="155"/>
      <c r="M543" s="164"/>
      <c r="N543" s="164"/>
      <c r="O543" s="164"/>
      <c r="P543" s="199"/>
      <c r="Q543" s="169" t="s">
        <v>1583</v>
      </c>
      <c r="R543" s="169" t="s">
        <v>1584</v>
      </c>
      <c r="S543" s="169" t="s">
        <v>1585</v>
      </c>
      <c r="T543" s="143"/>
      <c r="U543" s="143"/>
      <c r="V543" s="143"/>
      <c r="W543" s="163"/>
      <c r="X543" s="164"/>
      <c r="Y543" s="164"/>
      <c r="Z543" s="164"/>
      <c r="AA543" s="163"/>
      <c r="AB543" s="163"/>
      <c r="AC543" s="164"/>
      <c r="AD543" s="164"/>
      <c r="AE543" s="163"/>
      <c r="AF543" s="164"/>
      <c r="AG543" s="164"/>
      <c r="AH543" s="170"/>
    </row>
    <row r="544" spans="1:34" ht="15" customHeight="1" x14ac:dyDescent="0.3">
      <c r="A544" s="138">
        <v>4058</v>
      </c>
      <c r="B544" s="163"/>
      <c r="C544" s="164"/>
      <c r="D544" s="164"/>
      <c r="E544" s="164"/>
      <c r="F544" s="164">
        <f t="shared" si="149"/>
        <v>1</v>
      </c>
      <c r="G544" s="165" t="s">
        <v>2902</v>
      </c>
      <c r="H544" s="166" t="s">
        <v>2903</v>
      </c>
      <c r="I544" s="164">
        <v>1</v>
      </c>
      <c r="J544" s="167">
        <v>1</v>
      </c>
      <c r="K544" s="168">
        <f>COUNT(I544:I544)</f>
        <v>1</v>
      </c>
      <c r="L544" s="164"/>
      <c r="M544" s="164"/>
      <c r="N544" s="164"/>
      <c r="O544" s="164"/>
      <c r="P544" s="199"/>
      <c r="Q544" s="169" t="s">
        <v>1583</v>
      </c>
      <c r="R544" s="169" t="s">
        <v>1584</v>
      </c>
      <c r="S544" s="169" t="s">
        <v>1585</v>
      </c>
      <c r="T544" s="143"/>
      <c r="U544" s="143"/>
      <c r="V544" s="143"/>
      <c r="W544" s="163" t="s">
        <v>2904</v>
      </c>
      <c r="X544" s="164"/>
      <c r="Y544" s="164"/>
      <c r="Z544" s="164"/>
      <c r="AA544" s="163"/>
      <c r="AB544" s="163"/>
      <c r="AC544" s="164"/>
      <c r="AD544" s="164"/>
      <c r="AE544" s="163"/>
      <c r="AF544" s="164"/>
      <c r="AG544" s="164"/>
      <c r="AH544" s="170"/>
    </row>
    <row r="545" spans="1:34" ht="15" customHeight="1" x14ac:dyDescent="0.3">
      <c r="A545" s="138">
        <v>4068</v>
      </c>
      <c r="B545" s="163"/>
      <c r="C545" s="164"/>
      <c r="D545" s="164"/>
      <c r="E545" s="164"/>
      <c r="F545" s="164">
        <f t="shared" si="149"/>
        <v>1</v>
      </c>
      <c r="G545" s="165" t="s">
        <v>2905</v>
      </c>
      <c r="H545" s="166" t="s">
        <v>2906</v>
      </c>
      <c r="I545" s="164">
        <v>1</v>
      </c>
      <c r="J545" s="167">
        <v>1</v>
      </c>
      <c r="K545" s="168">
        <f>COUNT(I545:I545)</f>
        <v>1</v>
      </c>
      <c r="L545" s="164"/>
      <c r="M545" s="164"/>
      <c r="N545" s="164"/>
      <c r="O545" s="164"/>
      <c r="P545" s="199"/>
      <c r="Q545" s="169" t="s">
        <v>1763</v>
      </c>
      <c r="R545" s="169" t="s">
        <v>1584</v>
      </c>
      <c r="S545" s="169" t="s">
        <v>1584</v>
      </c>
      <c r="T545" s="169" t="s">
        <v>1764</v>
      </c>
      <c r="U545" s="143"/>
      <c r="V545" s="143"/>
      <c r="W545" s="163" t="s">
        <v>2907</v>
      </c>
      <c r="X545" s="164"/>
      <c r="Y545" s="164"/>
      <c r="Z545" s="164"/>
      <c r="AA545" s="163"/>
      <c r="AB545" s="163" t="s">
        <v>1786</v>
      </c>
      <c r="AC545" s="164"/>
      <c r="AD545" s="164"/>
      <c r="AE545" s="163"/>
      <c r="AF545" s="164"/>
      <c r="AG545" s="164"/>
      <c r="AH545" s="170"/>
    </row>
    <row r="546" spans="1:34" ht="15" customHeight="1" x14ac:dyDescent="0.3">
      <c r="A546" s="138">
        <v>4069</v>
      </c>
      <c r="B546" s="163"/>
      <c r="C546" s="164"/>
      <c r="D546" s="164"/>
      <c r="E546" s="161">
        <f>COUNTIF(F546:F547,"&gt;0")</f>
        <v>1</v>
      </c>
      <c r="F546" s="161"/>
      <c r="G546" s="162" t="s">
        <v>2908</v>
      </c>
      <c r="H546" s="162" t="s">
        <v>2909</v>
      </c>
      <c r="I546" s="164"/>
      <c r="J546" s="167"/>
      <c r="K546" s="168"/>
      <c r="L546" s="164"/>
      <c r="M546" s="164"/>
      <c r="N546" s="164"/>
      <c r="O546" s="164"/>
      <c r="P546" s="199"/>
      <c r="Q546" s="143"/>
      <c r="R546" s="143"/>
      <c r="S546" s="143"/>
      <c r="T546" s="143"/>
      <c r="U546" s="143"/>
      <c r="V546" s="143"/>
      <c r="W546" s="163"/>
      <c r="X546" s="164"/>
      <c r="Y546" s="164"/>
      <c r="Z546" s="164"/>
      <c r="AA546" s="163"/>
      <c r="AB546" s="163"/>
      <c r="AC546" s="164"/>
      <c r="AD546" s="164"/>
      <c r="AE546" s="163"/>
      <c r="AF546" s="164"/>
      <c r="AG546" s="164"/>
      <c r="AH546" s="170"/>
    </row>
    <row r="547" spans="1:34" ht="15" customHeight="1" x14ac:dyDescent="0.3">
      <c r="A547" s="138">
        <v>4071</v>
      </c>
      <c r="B547" s="163"/>
      <c r="C547" s="164"/>
      <c r="D547" s="164"/>
      <c r="E547" s="164"/>
      <c r="F547" s="164">
        <f t="shared" ref="F547" si="151">I547</f>
        <v>1</v>
      </c>
      <c r="G547" s="178" t="s">
        <v>2910</v>
      </c>
      <c r="H547" s="179" t="s">
        <v>2911</v>
      </c>
      <c r="I547" s="164">
        <v>1</v>
      </c>
      <c r="J547" s="167">
        <v>1</v>
      </c>
      <c r="K547" s="164"/>
      <c r="L547" s="155">
        <f>COUNT(I547)</f>
        <v>1</v>
      </c>
      <c r="M547" s="164"/>
      <c r="N547" s="164"/>
      <c r="O547" s="164"/>
      <c r="P547" s="199"/>
      <c r="Q547" s="169" t="s">
        <v>1583</v>
      </c>
      <c r="R547" s="169" t="s">
        <v>1584</v>
      </c>
      <c r="S547" s="169" t="s">
        <v>1585</v>
      </c>
      <c r="T547" s="143"/>
      <c r="U547" s="143"/>
      <c r="V547" s="143"/>
      <c r="W547" s="163" t="s">
        <v>2912</v>
      </c>
      <c r="X547" s="164"/>
      <c r="Y547" s="164"/>
      <c r="Z547" s="164"/>
      <c r="AA547" s="163"/>
      <c r="AB547" s="163"/>
      <c r="AC547" s="164"/>
      <c r="AD547" s="164"/>
      <c r="AE547" s="163"/>
      <c r="AF547" s="164"/>
      <c r="AG547" s="164"/>
      <c r="AH547" s="170"/>
    </row>
    <row r="548" spans="1:34" ht="15" customHeight="1" x14ac:dyDescent="0.3">
      <c r="A548" s="138">
        <v>4077</v>
      </c>
      <c r="B548" s="180"/>
      <c r="C548" s="181"/>
      <c r="D548" s="181"/>
      <c r="E548" s="161">
        <f>COUNTIF(F548:F549,"&gt;0")</f>
        <v>1</v>
      </c>
      <c r="F548" s="161"/>
      <c r="G548" s="162" t="s">
        <v>2913</v>
      </c>
      <c r="H548" s="162" t="s">
        <v>2914</v>
      </c>
      <c r="I548" s="181"/>
      <c r="J548" s="182"/>
      <c r="K548" s="181"/>
      <c r="L548" s="155"/>
      <c r="M548" s="181"/>
      <c r="N548" s="181"/>
      <c r="O548" s="181"/>
      <c r="P548" s="199"/>
      <c r="Q548" s="143"/>
      <c r="R548" s="143"/>
      <c r="S548" s="143"/>
      <c r="T548" s="143"/>
      <c r="U548" s="143"/>
      <c r="V548" s="143"/>
      <c r="W548" s="180"/>
      <c r="X548" s="181"/>
      <c r="Y548" s="181"/>
      <c r="Z548" s="181"/>
      <c r="AA548" s="180"/>
      <c r="AB548" s="180"/>
      <c r="AC548" s="181"/>
      <c r="AD548" s="181"/>
      <c r="AE548" s="180"/>
      <c r="AF548" s="181"/>
      <c r="AG548" s="181"/>
      <c r="AH548" s="183"/>
    </row>
    <row r="549" spans="1:34" ht="15" customHeight="1" x14ac:dyDescent="0.3">
      <c r="A549" s="138">
        <v>4078</v>
      </c>
      <c r="B549" s="163"/>
      <c r="C549" s="164"/>
      <c r="D549" s="164"/>
      <c r="E549" s="164"/>
      <c r="F549" s="164">
        <f t="shared" ref="F549" si="152">I549</f>
        <v>1</v>
      </c>
      <c r="G549" s="165" t="s">
        <v>2915</v>
      </c>
      <c r="H549" s="166" t="s">
        <v>2916</v>
      </c>
      <c r="I549" s="164">
        <v>1</v>
      </c>
      <c r="J549" s="167">
        <v>1</v>
      </c>
      <c r="K549" s="168">
        <f>COUNT(I549:I549)</f>
        <v>1</v>
      </c>
      <c r="L549" s="164"/>
      <c r="M549" s="164"/>
      <c r="N549" s="164"/>
      <c r="O549" s="164"/>
      <c r="P549" s="199"/>
      <c r="Q549" s="169" t="s">
        <v>1583</v>
      </c>
      <c r="R549" s="169" t="s">
        <v>1584</v>
      </c>
      <c r="S549" s="169" t="s">
        <v>1584</v>
      </c>
      <c r="T549" s="143"/>
      <c r="U549" s="143"/>
      <c r="V549" s="143"/>
      <c r="W549" s="163" t="s">
        <v>2917</v>
      </c>
      <c r="X549" s="164"/>
      <c r="Y549" s="164"/>
      <c r="Z549" s="164"/>
      <c r="AA549" s="163"/>
      <c r="AB549" s="163"/>
      <c r="AC549" s="164"/>
      <c r="AD549" s="164"/>
      <c r="AE549" s="163"/>
      <c r="AF549" s="164"/>
      <c r="AG549" s="164" t="s">
        <v>2740</v>
      </c>
      <c r="AH549" s="170"/>
    </row>
    <row r="550" spans="1:34" ht="15" customHeight="1" x14ac:dyDescent="0.3">
      <c r="A550" s="138">
        <v>4082</v>
      </c>
      <c r="B550" s="150"/>
      <c r="C550" s="151">
        <f>COUNTIF(D550:D582,"&gt;0")</f>
        <v>6</v>
      </c>
      <c r="D550" s="151"/>
      <c r="E550" s="151"/>
      <c r="F550" s="151"/>
      <c r="G550" s="152" t="s">
        <v>2918</v>
      </c>
      <c r="H550" s="152" t="s">
        <v>2919</v>
      </c>
      <c r="I550" s="159"/>
      <c r="J550" s="160"/>
      <c r="K550" s="155"/>
      <c r="L550" s="159"/>
      <c r="M550" s="159"/>
      <c r="N550" s="159"/>
      <c r="O550" s="159"/>
      <c r="P550" s="199"/>
      <c r="Q550" s="143"/>
      <c r="R550" s="143"/>
      <c r="S550" s="143"/>
      <c r="T550" s="143"/>
      <c r="U550" s="143"/>
      <c r="V550" s="143"/>
      <c r="W550" s="144"/>
      <c r="X550" s="144"/>
      <c r="Y550" s="144"/>
      <c r="Z550" s="144"/>
      <c r="AA550" s="144"/>
      <c r="AB550" s="144"/>
      <c r="AC550" s="144"/>
      <c r="AD550" s="144"/>
      <c r="AE550" s="144"/>
      <c r="AF550" s="144"/>
      <c r="AG550" s="144"/>
      <c r="AH550" s="145"/>
    </row>
    <row r="551" spans="1:34" ht="15" customHeight="1" x14ac:dyDescent="0.3">
      <c r="A551" s="138">
        <v>4083</v>
      </c>
      <c r="B551" s="150"/>
      <c r="C551" s="150"/>
      <c r="D551" s="157">
        <f>COUNTIF(E551:E554,"&gt;0")</f>
        <v>1</v>
      </c>
      <c r="E551" s="157"/>
      <c r="F551" s="157"/>
      <c r="G551" s="158" t="s">
        <v>2920</v>
      </c>
      <c r="H551" s="158" t="s">
        <v>2921</v>
      </c>
      <c r="I551" s="159"/>
      <c r="J551" s="160"/>
      <c r="K551" s="155"/>
      <c r="L551" s="159"/>
      <c r="M551" s="159"/>
      <c r="N551" s="159"/>
      <c r="O551" s="159"/>
      <c r="P551" s="199"/>
      <c r="Q551" s="143"/>
      <c r="R551" s="143"/>
      <c r="S551" s="143"/>
      <c r="T551" s="143"/>
      <c r="U551" s="143"/>
      <c r="V551" s="143"/>
      <c r="W551" s="144"/>
      <c r="X551" s="144"/>
      <c r="Y551" s="144"/>
      <c r="Z551" s="144"/>
      <c r="AA551" s="144"/>
      <c r="AB551" s="144"/>
      <c r="AC551" s="144"/>
      <c r="AD551" s="144"/>
      <c r="AE551" s="144"/>
      <c r="AF551" s="144"/>
      <c r="AG551" s="144"/>
      <c r="AH551" s="145"/>
    </row>
    <row r="552" spans="1:34" ht="15" customHeight="1" x14ac:dyDescent="0.3">
      <c r="A552" s="138">
        <v>4088</v>
      </c>
      <c r="B552" s="163"/>
      <c r="C552" s="164"/>
      <c r="D552" s="164"/>
      <c r="E552" s="161">
        <f>COUNTIF(F552:F554,"&gt;0")</f>
        <v>2</v>
      </c>
      <c r="F552" s="161"/>
      <c r="G552" s="162" t="s">
        <v>2922</v>
      </c>
      <c r="H552" s="162" t="s">
        <v>2923</v>
      </c>
      <c r="I552" s="164"/>
      <c r="J552" s="167"/>
      <c r="K552" s="168"/>
      <c r="L552" s="164"/>
      <c r="M552" s="164"/>
      <c r="N552" s="164"/>
      <c r="O552" s="164"/>
      <c r="P552" s="199"/>
      <c r="Q552" s="143"/>
      <c r="R552" s="143"/>
      <c r="S552" s="143"/>
      <c r="T552" s="143"/>
      <c r="U552" s="143"/>
      <c r="V552" s="143"/>
      <c r="W552" s="163"/>
      <c r="X552" s="164"/>
      <c r="Y552" s="164"/>
      <c r="Z552" s="164"/>
      <c r="AA552" s="163"/>
      <c r="AB552" s="163"/>
      <c r="AC552" s="164"/>
      <c r="AD552" s="164"/>
      <c r="AE552" s="163"/>
      <c r="AF552" s="164"/>
      <c r="AG552" s="164"/>
      <c r="AH552" s="170"/>
    </row>
    <row r="553" spans="1:34" ht="15" customHeight="1" x14ac:dyDescent="0.3">
      <c r="A553" s="138">
        <v>4089</v>
      </c>
      <c r="B553" s="163"/>
      <c r="C553" s="164"/>
      <c r="D553" s="164"/>
      <c r="E553" s="164"/>
      <c r="F553" s="164">
        <f t="shared" ref="F553:F554" si="153">I553</f>
        <v>1</v>
      </c>
      <c r="G553" s="165" t="s">
        <v>2924</v>
      </c>
      <c r="H553" s="166" t="s">
        <v>2925</v>
      </c>
      <c r="I553" s="164">
        <v>1</v>
      </c>
      <c r="J553" s="167">
        <v>1</v>
      </c>
      <c r="K553" s="168">
        <f>COUNT(I553:I553)</f>
        <v>1</v>
      </c>
      <c r="L553" s="164"/>
      <c r="M553" s="164"/>
      <c r="N553" s="164"/>
      <c r="O553" s="164"/>
      <c r="P553" s="199"/>
      <c r="Q553" s="169" t="s">
        <v>1763</v>
      </c>
      <c r="R553" s="169" t="s">
        <v>1584</v>
      </c>
      <c r="S553" s="169" t="s">
        <v>1584</v>
      </c>
      <c r="T553" s="169" t="s">
        <v>1764</v>
      </c>
      <c r="U553" s="143"/>
      <c r="V553" s="143"/>
      <c r="W553" s="163"/>
      <c r="X553" s="164"/>
      <c r="Y553" s="164"/>
      <c r="Z553" s="164"/>
      <c r="AA553" s="163"/>
      <c r="AB553" s="163" t="s">
        <v>1765</v>
      </c>
      <c r="AC553" s="164"/>
      <c r="AD553" s="164"/>
      <c r="AE553" s="163"/>
      <c r="AF553" s="164"/>
      <c r="AG553" s="164"/>
      <c r="AH553" s="170"/>
    </row>
    <row r="554" spans="1:34" ht="15" customHeight="1" x14ac:dyDescent="0.3">
      <c r="A554" s="138">
        <v>4112</v>
      </c>
      <c r="B554" s="163"/>
      <c r="C554" s="164"/>
      <c r="D554" s="164"/>
      <c r="E554" s="164"/>
      <c r="F554" s="164">
        <f t="shared" si="153"/>
        <v>1</v>
      </c>
      <c r="G554" s="165" t="s">
        <v>2926</v>
      </c>
      <c r="H554" s="166" t="s">
        <v>2927</v>
      </c>
      <c r="I554" s="164">
        <v>1</v>
      </c>
      <c r="J554" s="167">
        <v>1</v>
      </c>
      <c r="K554" s="168">
        <f>COUNT(I554:I554)</f>
        <v>1</v>
      </c>
      <c r="L554" s="164"/>
      <c r="M554" s="164"/>
      <c r="N554" s="164"/>
      <c r="O554" s="164"/>
      <c r="P554" s="199"/>
      <c r="Q554" s="169" t="s">
        <v>1583</v>
      </c>
      <c r="R554" s="169" t="s">
        <v>1584</v>
      </c>
      <c r="S554" s="169" t="s">
        <v>1585</v>
      </c>
      <c r="T554" s="143"/>
      <c r="U554" s="143"/>
      <c r="V554" s="143"/>
      <c r="W554" s="163" t="s">
        <v>2928</v>
      </c>
      <c r="X554" s="164"/>
      <c r="Y554" s="164"/>
      <c r="Z554" s="164"/>
      <c r="AA554" s="163"/>
      <c r="AB554" s="163"/>
      <c r="AC554" s="164"/>
      <c r="AD554" s="164"/>
      <c r="AE554" s="163"/>
      <c r="AF554" s="164" t="s">
        <v>1637</v>
      </c>
      <c r="AG554" s="164"/>
      <c r="AH554" s="170"/>
    </row>
    <row r="555" spans="1:34" ht="15" customHeight="1" x14ac:dyDescent="0.3">
      <c r="A555" s="138">
        <v>4119</v>
      </c>
      <c r="B555" s="150"/>
      <c r="C555" s="150"/>
      <c r="D555" s="157">
        <f>COUNTIF(E555:E558,"&gt;0")</f>
        <v>1</v>
      </c>
      <c r="E555" s="157"/>
      <c r="F555" s="157"/>
      <c r="G555" s="158" t="s">
        <v>2929</v>
      </c>
      <c r="H555" s="158" t="s">
        <v>2930</v>
      </c>
      <c r="I555" s="159"/>
      <c r="J555" s="160"/>
      <c r="K555" s="155"/>
      <c r="L555" s="159"/>
      <c r="M555" s="159"/>
      <c r="N555" s="159"/>
      <c r="O555" s="159"/>
      <c r="P555" s="199"/>
      <c r="Q555" s="143"/>
      <c r="R555" s="143"/>
      <c r="S555" s="143"/>
      <c r="T555" s="143"/>
      <c r="U555" s="143"/>
      <c r="V555" s="143"/>
      <c r="W555" s="144"/>
      <c r="X555" s="144"/>
      <c r="Y555" s="144"/>
      <c r="Z555" s="144"/>
      <c r="AA555" s="144"/>
      <c r="AB555" s="144"/>
      <c r="AC555" s="144"/>
      <c r="AD555" s="144"/>
      <c r="AE555" s="144"/>
      <c r="AF555" s="144"/>
      <c r="AG555" s="144"/>
      <c r="AH555" s="145"/>
    </row>
    <row r="556" spans="1:34" ht="15" customHeight="1" x14ac:dyDescent="0.3">
      <c r="A556" s="138">
        <v>4120</v>
      </c>
      <c r="B556" s="150"/>
      <c r="C556" s="150"/>
      <c r="D556" s="150"/>
      <c r="E556" s="161">
        <f>COUNTIF(F556:F558,"&gt;0")</f>
        <v>2</v>
      </c>
      <c r="F556" s="161"/>
      <c r="G556" s="162" t="s">
        <v>2931</v>
      </c>
      <c r="H556" s="162" t="s">
        <v>2932</v>
      </c>
      <c r="I556" s="153"/>
      <c r="J556" s="154"/>
      <c r="K556" s="155"/>
      <c r="L556" s="153"/>
      <c r="M556" s="153"/>
      <c r="N556" s="153"/>
      <c r="O556" s="153"/>
      <c r="P556" s="199"/>
      <c r="Q556" s="143"/>
      <c r="R556" s="143"/>
      <c r="S556" s="143"/>
      <c r="T556" s="143"/>
      <c r="U556" s="143"/>
      <c r="V556" s="143"/>
      <c r="W556" s="144"/>
      <c r="X556" s="144"/>
      <c r="Y556" s="144"/>
      <c r="Z556" s="144"/>
      <c r="AA556" s="144"/>
      <c r="AB556" s="144"/>
      <c r="AC556" s="144"/>
      <c r="AD556" s="144"/>
      <c r="AE556" s="144"/>
      <c r="AF556" s="144"/>
      <c r="AG556" s="144"/>
      <c r="AH556" s="145"/>
    </row>
    <row r="557" spans="1:34" ht="15" customHeight="1" x14ac:dyDescent="0.3">
      <c r="A557" s="138">
        <v>4124</v>
      </c>
      <c r="B557" s="163"/>
      <c r="C557" s="164"/>
      <c r="D557" s="164"/>
      <c r="E557" s="164"/>
      <c r="F557" s="164">
        <f t="shared" ref="F557:F558" si="154">I557</f>
        <v>1</v>
      </c>
      <c r="G557" s="165" t="s">
        <v>2933</v>
      </c>
      <c r="H557" s="166" t="s">
        <v>2934</v>
      </c>
      <c r="I557" s="164">
        <v>1</v>
      </c>
      <c r="J557" s="167">
        <v>1</v>
      </c>
      <c r="K557" s="168">
        <f>COUNT(I557:I557)</f>
        <v>1</v>
      </c>
      <c r="L557" s="164"/>
      <c r="M557" s="164"/>
      <c r="N557" s="164"/>
      <c r="O557" s="164"/>
      <c r="P557" s="199"/>
      <c r="Q557" s="169" t="s">
        <v>1763</v>
      </c>
      <c r="R557" s="169" t="s">
        <v>1584</v>
      </c>
      <c r="S557" s="169" t="s">
        <v>1584</v>
      </c>
      <c r="T557" s="169" t="s">
        <v>1764</v>
      </c>
      <c r="U557" s="143"/>
      <c r="V557" s="143"/>
      <c r="W557" s="163" t="s">
        <v>2935</v>
      </c>
      <c r="X557" s="164"/>
      <c r="Y557" s="164"/>
      <c r="Z557" s="164"/>
      <c r="AA557" s="163"/>
      <c r="AB557" s="163"/>
      <c r="AC557" s="164"/>
      <c r="AD557" s="164"/>
      <c r="AE557" s="163"/>
      <c r="AF557" s="164"/>
      <c r="AG557" s="164"/>
      <c r="AH557" s="170"/>
    </row>
    <row r="558" spans="1:34" ht="15" customHeight="1" x14ac:dyDescent="0.3">
      <c r="A558" s="138">
        <v>4133</v>
      </c>
      <c r="B558" s="163"/>
      <c r="C558" s="164"/>
      <c r="D558" s="164"/>
      <c r="E558" s="164"/>
      <c r="F558" s="164">
        <f t="shared" si="154"/>
        <v>1</v>
      </c>
      <c r="G558" s="165" t="s">
        <v>2936</v>
      </c>
      <c r="H558" s="166" t="s">
        <v>2937</v>
      </c>
      <c r="I558" s="164">
        <v>1</v>
      </c>
      <c r="J558" s="167">
        <v>1</v>
      </c>
      <c r="K558" s="168">
        <f t="shared" ref="K558" si="155">COUNT(I558:I558)</f>
        <v>1</v>
      </c>
      <c r="L558" s="164"/>
      <c r="M558" s="164"/>
      <c r="N558" s="164"/>
      <c r="O558" s="164"/>
      <c r="P558" s="199"/>
      <c r="Q558" s="169" t="s">
        <v>1583</v>
      </c>
      <c r="R558" s="169" t="s">
        <v>1584</v>
      </c>
      <c r="S558" s="169" t="s">
        <v>1585</v>
      </c>
      <c r="T558" s="169" t="s">
        <v>1584</v>
      </c>
      <c r="U558" s="143"/>
      <c r="V558" s="143"/>
      <c r="W558" s="163" t="s">
        <v>2938</v>
      </c>
      <c r="X558" s="164"/>
      <c r="Y558" s="164"/>
      <c r="Z558" s="164"/>
      <c r="AA558" s="163"/>
      <c r="AB558" s="163"/>
      <c r="AC558" s="164"/>
      <c r="AD558" s="164"/>
      <c r="AE558" s="163"/>
      <c r="AF558" s="164"/>
      <c r="AG558" s="164"/>
      <c r="AH558" s="170"/>
    </row>
    <row r="559" spans="1:34" ht="15" customHeight="1" x14ac:dyDescent="0.3">
      <c r="A559" s="138">
        <v>4147</v>
      </c>
      <c r="B559" s="150"/>
      <c r="C559" s="150"/>
      <c r="D559" s="157">
        <f>COUNTIF(E559:E564,"&gt;0")</f>
        <v>2</v>
      </c>
      <c r="E559" s="157"/>
      <c r="F559" s="157"/>
      <c r="G559" s="158" t="s">
        <v>2939</v>
      </c>
      <c r="H559" s="158" t="s">
        <v>2940</v>
      </c>
      <c r="I559" s="153"/>
      <c r="J559" s="154"/>
      <c r="K559" s="155"/>
      <c r="L559" s="153"/>
      <c r="M559" s="153"/>
      <c r="N559" s="153"/>
      <c r="O559" s="153"/>
      <c r="P559" s="199"/>
      <c r="Q559" s="143"/>
      <c r="R559" s="143"/>
      <c r="S559" s="143"/>
      <c r="T559" s="143"/>
      <c r="U559" s="143"/>
      <c r="V559" s="143"/>
      <c r="W559" s="144"/>
      <c r="X559" s="144"/>
      <c r="Y559" s="144"/>
      <c r="Z559" s="144"/>
      <c r="AA559" s="144"/>
      <c r="AB559" s="144"/>
      <c r="AC559" s="144"/>
      <c r="AD559" s="144"/>
      <c r="AE559" s="144"/>
      <c r="AF559" s="144"/>
      <c r="AG559" s="144"/>
      <c r="AH559" s="145"/>
    </row>
    <row r="560" spans="1:34" ht="15" customHeight="1" x14ac:dyDescent="0.3">
      <c r="A560" s="138">
        <v>4166</v>
      </c>
      <c r="B560" s="163"/>
      <c r="C560" s="164"/>
      <c r="D560" s="164"/>
      <c r="E560" s="161">
        <f>COUNTIF(F560:F561,"&gt;0")</f>
        <v>1</v>
      </c>
      <c r="F560" s="161"/>
      <c r="G560" s="162" t="s">
        <v>2941</v>
      </c>
      <c r="H560" s="162" t="s">
        <v>2942</v>
      </c>
      <c r="I560" s="164"/>
      <c r="J560" s="167"/>
      <c r="K560" s="168"/>
      <c r="L560" s="164"/>
      <c r="M560" s="164"/>
      <c r="N560" s="164"/>
      <c r="O560" s="164"/>
      <c r="P560" s="199"/>
      <c r="Q560" s="143"/>
      <c r="R560" s="143"/>
      <c r="S560" s="143"/>
      <c r="T560" s="143"/>
      <c r="U560" s="143"/>
      <c r="V560" s="143"/>
      <c r="W560" s="163"/>
      <c r="X560" s="164"/>
      <c r="Y560" s="164"/>
      <c r="Z560" s="164"/>
      <c r="AA560" s="163"/>
      <c r="AB560" s="163"/>
      <c r="AC560" s="164"/>
      <c r="AD560" s="164"/>
      <c r="AE560" s="163"/>
      <c r="AF560" s="164"/>
      <c r="AG560" s="164"/>
      <c r="AH560" s="170"/>
    </row>
    <row r="561" spans="1:34" ht="15" customHeight="1" x14ac:dyDescent="0.3">
      <c r="A561" s="138">
        <v>4167</v>
      </c>
      <c r="B561" s="163"/>
      <c r="C561" s="164"/>
      <c r="D561" s="164"/>
      <c r="E561" s="164"/>
      <c r="F561" s="164">
        <f>I561</f>
        <v>1</v>
      </c>
      <c r="G561" s="165" t="s">
        <v>2943</v>
      </c>
      <c r="H561" s="166" t="s">
        <v>2944</v>
      </c>
      <c r="I561" s="164">
        <v>1</v>
      </c>
      <c r="J561" s="167">
        <v>1</v>
      </c>
      <c r="K561" s="168">
        <f>COUNT(I561:I561)</f>
        <v>1</v>
      </c>
      <c r="L561" s="164"/>
      <c r="M561" s="164"/>
      <c r="N561" s="164"/>
      <c r="O561" s="164"/>
      <c r="P561" s="199"/>
      <c r="Q561" s="169" t="s">
        <v>1583</v>
      </c>
      <c r="R561" s="169" t="s">
        <v>1584</v>
      </c>
      <c r="S561" s="169" t="s">
        <v>1585</v>
      </c>
      <c r="T561" s="143"/>
      <c r="U561" s="143"/>
      <c r="V561" s="143"/>
      <c r="W561" s="163" t="s">
        <v>2945</v>
      </c>
      <c r="X561" s="164"/>
      <c r="Y561" s="164"/>
      <c r="Z561" s="164"/>
      <c r="AA561" s="163"/>
      <c r="AB561" s="163"/>
      <c r="AC561" s="164"/>
      <c r="AD561" s="164"/>
      <c r="AE561" s="163"/>
      <c r="AF561" s="164"/>
      <c r="AG561" s="164"/>
      <c r="AH561" s="170"/>
    </row>
    <row r="562" spans="1:34" ht="15" customHeight="1" x14ac:dyDescent="0.3">
      <c r="A562" s="138">
        <v>4169</v>
      </c>
      <c r="B562" s="163"/>
      <c r="C562" s="164"/>
      <c r="D562" s="164"/>
      <c r="E562" s="161">
        <f>COUNTIF(F562:F564,"&gt;0")</f>
        <v>2</v>
      </c>
      <c r="F562" s="161"/>
      <c r="G562" s="162" t="s">
        <v>2946</v>
      </c>
      <c r="H562" s="162" t="s">
        <v>2947</v>
      </c>
      <c r="I562" s="164"/>
      <c r="J562" s="167"/>
      <c r="K562" s="168"/>
      <c r="L562" s="164"/>
      <c r="M562" s="164"/>
      <c r="N562" s="164"/>
      <c r="O562" s="164"/>
      <c r="P562" s="199"/>
      <c r="Q562" s="143"/>
      <c r="R562" s="143"/>
      <c r="S562" s="143"/>
      <c r="T562" s="143"/>
      <c r="U562" s="143"/>
      <c r="V562" s="143"/>
      <c r="W562" s="163"/>
      <c r="X562" s="164"/>
      <c r="Y562" s="164"/>
      <c r="Z562" s="164"/>
      <c r="AA562" s="163"/>
      <c r="AB562" s="163"/>
      <c r="AC562" s="164"/>
      <c r="AD562" s="164"/>
      <c r="AE562" s="163"/>
      <c r="AF562" s="164"/>
      <c r="AG562" s="164"/>
      <c r="AH562" s="170"/>
    </row>
    <row r="563" spans="1:34" ht="15" customHeight="1" x14ac:dyDescent="0.3">
      <c r="A563" s="138">
        <v>4171</v>
      </c>
      <c r="B563" s="163"/>
      <c r="C563" s="164"/>
      <c r="D563" s="164"/>
      <c r="E563" s="164"/>
      <c r="F563" s="164">
        <f t="shared" ref="F563:F564" si="156">I563</f>
        <v>1</v>
      </c>
      <c r="G563" s="165" t="s">
        <v>2948</v>
      </c>
      <c r="H563" s="166" t="s">
        <v>2949</v>
      </c>
      <c r="I563" s="164">
        <v>1</v>
      </c>
      <c r="J563" s="167">
        <v>1</v>
      </c>
      <c r="K563" s="168">
        <f t="shared" ref="K563:K564" si="157">COUNT(I563:I563)</f>
        <v>1</v>
      </c>
      <c r="L563" s="164"/>
      <c r="M563" s="164"/>
      <c r="N563" s="164"/>
      <c r="O563" s="164"/>
      <c r="P563" s="199"/>
      <c r="Q563" s="169" t="s">
        <v>1583</v>
      </c>
      <c r="R563" s="169" t="s">
        <v>1584</v>
      </c>
      <c r="S563" s="169" t="s">
        <v>1585</v>
      </c>
      <c r="T563" s="143"/>
      <c r="U563" s="143"/>
      <c r="V563" s="143"/>
      <c r="W563" s="163" t="s">
        <v>2950</v>
      </c>
      <c r="X563" s="164"/>
      <c r="Y563" s="164"/>
      <c r="Z563" s="164"/>
      <c r="AA563" s="163"/>
      <c r="AB563" s="163"/>
      <c r="AC563" s="164"/>
      <c r="AD563" s="164"/>
      <c r="AE563" s="163"/>
      <c r="AF563" s="164"/>
      <c r="AG563" s="164" t="s">
        <v>1609</v>
      </c>
      <c r="AH563" s="170"/>
    </row>
    <row r="564" spans="1:34" ht="15" customHeight="1" x14ac:dyDescent="0.3">
      <c r="A564" s="138">
        <v>4174</v>
      </c>
      <c r="B564" s="163"/>
      <c r="C564" s="164"/>
      <c r="D564" s="164"/>
      <c r="E564" s="164"/>
      <c r="F564" s="164">
        <f t="shared" si="156"/>
        <v>1</v>
      </c>
      <c r="G564" s="165" t="s">
        <v>2951</v>
      </c>
      <c r="H564" s="166" t="s">
        <v>2952</v>
      </c>
      <c r="I564" s="164">
        <v>1</v>
      </c>
      <c r="J564" s="167">
        <v>1</v>
      </c>
      <c r="K564" s="168">
        <f t="shared" si="157"/>
        <v>1</v>
      </c>
      <c r="L564" s="164"/>
      <c r="M564" s="164"/>
      <c r="N564" s="164"/>
      <c r="O564" s="164"/>
      <c r="P564" s="199"/>
      <c r="Q564" s="169" t="s">
        <v>1583</v>
      </c>
      <c r="R564" s="169" t="s">
        <v>1584</v>
      </c>
      <c r="S564" s="169" t="s">
        <v>1585</v>
      </c>
      <c r="T564" s="143"/>
      <c r="U564" s="143"/>
      <c r="V564" s="143"/>
      <c r="W564" s="163" t="s">
        <v>2953</v>
      </c>
      <c r="X564" s="164"/>
      <c r="Y564" s="164"/>
      <c r="Z564" s="164"/>
      <c r="AA564" s="163"/>
      <c r="AB564" s="163"/>
      <c r="AC564" s="164"/>
      <c r="AD564" s="164"/>
      <c r="AE564" s="163"/>
      <c r="AF564" s="164" t="s">
        <v>1637</v>
      </c>
      <c r="AG564" s="164"/>
      <c r="AH564" s="170"/>
    </row>
    <row r="565" spans="1:34" ht="15" customHeight="1" x14ac:dyDescent="0.3">
      <c r="A565" s="138">
        <v>4176</v>
      </c>
      <c r="B565" s="150"/>
      <c r="C565" s="150"/>
      <c r="D565" s="157">
        <f>COUNTIF(E565:E569,"&gt;0")</f>
        <v>2</v>
      </c>
      <c r="E565" s="157"/>
      <c r="F565" s="157"/>
      <c r="G565" s="158" t="s">
        <v>2954</v>
      </c>
      <c r="H565" s="158" t="s">
        <v>2955</v>
      </c>
      <c r="I565" s="153"/>
      <c r="J565" s="154"/>
      <c r="K565" s="155"/>
      <c r="L565" s="153"/>
      <c r="M565" s="153"/>
      <c r="N565" s="153"/>
      <c r="O565" s="153"/>
      <c r="P565" s="199"/>
      <c r="Q565" s="143"/>
      <c r="R565" s="143"/>
      <c r="S565" s="143"/>
      <c r="T565" s="143"/>
      <c r="U565" s="143"/>
      <c r="V565" s="143"/>
      <c r="W565" s="144"/>
      <c r="X565" s="144"/>
      <c r="Y565" s="144"/>
      <c r="Z565" s="144"/>
      <c r="AA565" s="144"/>
      <c r="AB565" s="144"/>
      <c r="AC565" s="144"/>
      <c r="AD565" s="144"/>
      <c r="AE565" s="144"/>
      <c r="AF565" s="144"/>
      <c r="AG565" s="144"/>
      <c r="AH565" s="145"/>
    </row>
    <row r="566" spans="1:34" ht="15" customHeight="1" x14ac:dyDescent="0.3">
      <c r="A566" s="138">
        <v>4177</v>
      </c>
      <c r="B566" s="163"/>
      <c r="C566" s="164"/>
      <c r="D566" s="150"/>
      <c r="E566" s="161">
        <f>COUNTIF(F566:F567,"&gt;0")</f>
        <v>1</v>
      </c>
      <c r="F566" s="161"/>
      <c r="G566" s="162" t="s">
        <v>2956</v>
      </c>
      <c r="H566" s="162" t="s">
        <v>2957</v>
      </c>
      <c r="I566" s="164"/>
      <c r="J566" s="167"/>
      <c r="K566" s="164"/>
      <c r="L566" s="164"/>
      <c r="M566" s="164"/>
      <c r="N566" s="164"/>
      <c r="O566" s="164"/>
      <c r="P566" s="199"/>
      <c r="Q566" s="143"/>
      <c r="R566" s="143"/>
      <c r="S566" s="143"/>
      <c r="T566" s="143"/>
      <c r="U566" s="143"/>
      <c r="V566" s="143"/>
      <c r="W566" s="163"/>
      <c r="X566" s="164"/>
      <c r="Y566" s="164"/>
      <c r="Z566" s="164"/>
      <c r="AA566" s="163"/>
      <c r="AB566" s="163"/>
      <c r="AC566" s="164"/>
      <c r="AD566" s="164"/>
      <c r="AE566" s="163"/>
      <c r="AF566" s="164"/>
      <c r="AG566" s="164"/>
      <c r="AH566" s="170"/>
    </row>
    <row r="567" spans="1:34" ht="15" customHeight="1" x14ac:dyDescent="0.3">
      <c r="A567" s="138">
        <v>4178</v>
      </c>
      <c r="B567" s="163"/>
      <c r="C567" s="164"/>
      <c r="D567" s="164"/>
      <c r="E567" s="164"/>
      <c r="F567" s="164">
        <f>I567</f>
        <v>1</v>
      </c>
      <c r="G567" s="194" t="s">
        <v>2958</v>
      </c>
      <c r="H567" s="166" t="s">
        <v>2959</v>
      </c>
      <c r="I567" s="164">
        <v>1</v>
      </c>
      <c r="J567" s="167">
        <v>1</v>
      </c>
      <c r="K567" s="168">
        <f>COUNT(I567:I567)</f>
        <v>1</v>
      </c>
      <c r="L567" s="164"/>
      <c r="M567" s="164"/>
      <c r="N567" s="164"/>
      <c r="O567" s="164"/>
      <c r="P567" s="199"/>
      <c r="Q567" s="195" t="s">
        <v>1689</v>
      </c>
      <c r="R567" s="143"/>
      <c r="S567" s="143"/>
      <c r="T567" s="143"/>
      <c r="U567" s="169" t="s">
        <v>1690</v>
      </c>
      <c r="V567" s="169" t="s">
        <v>1714</v>
      </c>
      <c r="W567" s="163" t="s">
        <v>2960</v>
      </c>
      <c r="X567" s="164"/>
      <c r="Y567" s="164"/>
      <c r="Z567" s="164"/>
      <c r="AA567" s="163"/>
      <c r="AB567" s="163"/>
      <c r="AC567" s="164"/>
      <c r="AD567" s="164"/>
      <c r="AE567" s="163"/>
      <c r="AF567" s="164"/>
      <c r="AG567" s="164"/>
      <c r="AH567" s="170"/>
    </row>
    <row r="568" spans="1:34" ht="15" customHeight="1" x14ac:dyDescent="0.3">
      <c r="A568" s="138">
        <v>4179</v>
      </c>
      <c r="B568" s="180"/>
      <c r="C568" s="181"/>
      <c r="D568" s="181"/>
      <c r="E568" s="161">
        <f>COUNTIF(F568:F569,"&gt;0")</f>
        <v>1</v>
      </c>
      <c r="F568" s="161"/>
      <c r="G568" s="162" t="s">
        <v>2961</v>
      </c>
      <c r="H568" s="162" t="s">
        <v>2962</v>
      </c>
      <c r="I568" s="181"/>
      <c r="J568" s="182"/>
      <c r="K568" s="168"/>
      <c r="L568" s="181"/>
      <c r="M568" s="181"/>
      <c r="N568" s="155"/>
      <c r="O568" s="155"/>
      <c r="P568" s="199"/>
      <c r="Q568" s="143"/>
      <c r="R568" s="143"/>
      <c r="S568" s="143"/>
      <c r="T568" s="143"/>
      <c r="U568" s="143"/>
      <c r="V568" s="143"/>
      <c r="W568" s="180"/>
      <c r="X568" s="181"/>
      <c r="Y568" s="181"/>
      <c r="Z568" s="181"/>
      <c r="AA568" s="180"/>
      <c r="AB568" s="180"/>
      <c r="AC568" s="181"/>
      <c r="AD568" s="181"/>
      <c r="AE568" s="180"/>
      <c r="AF568" s="181"/>
      <c r="AG568" s="181"/>
      <c r="AH568" s="183"/>
    </row>
    <row r="569" spans="1:34" ht="15" customHeight="1" x14ac:dyDescent="0.3">
      <c r="A569" s="138">
        <v>4180</v>
      </c>
      <c r="B569" s="163"/>
      <c r="C569" s="164"/>
      <c r="D569" s="164"/>
      <c r="E569" s="164"/>
      <c r="F569" s="164">
        <f>I569</f>
        <v>1</v>
      </c>
      <c r="G569" s="165" t="s">
        <v>2963</v>
      </c>
      <c r="H569" s="166" t="s">
        <v>2964</v>
      </c>
      <c r="I569" s="164">
        <v>1</v>
      </c>
      <c r="J569" s="167">
        <v>1</v>
      </c>
      <c r="K569" s="168">
        <f>COUNT(I569:I569)</f>
        <v>1</v>
      </c>
      <c r="L569" s="164"/>
      <c r="M569" s="164"/>
      <c r="N569" s="164"/>
      <c r="O569" s="164"/>
      <c r="P569" s="199"/>
      <c r="Q569" s="169" t="s">
        <v>1583</v>
      </c>
      <c r="R569" s="169" t="s">
        <v>1584</v>
      </c>
      <c r="S569" s="169" t="s">
        <v>1585</v>
      </c>
      <c r="T569" s="143"/>
      <c r="U569" s="143"/>
      <c r="V569" s="143"/>
      <c r="W569" s="163" t="s">
        <v>2965</v>
      </c>
      <c r="X569" s="164"/>
      <c r="Y569" s="164"/>
      <c r="Z569" s="164"/>
      <c r="AA569" s="163"/>
      <c r="AB569" s="163"/>
      <c r="AC569" s="164"/>
      <c r="AD569" s="164"/>
      <c r="AE569" s="163"/>
      <c r="AF569" s="164" t="s">
        <v>1637</v>
      </c>
      <c r="AG569" s="164"/>
      <c r="AH569" s="170"/>
    </row>
    <row r="570" spans="1:34" ht="15" customHeight="1" x14ac:dyDescent="0.3">
      <c r="A570" s="138">
        <v>4181</v>
      </c>
      <c r="B570" s="150"/>
      <c r="C570" s="150"/>
      <c r="D570" s="157">
        <f>COUNTIF(E570:E572,"&gt;0")</f>
        <v>1</v>
      </c>
      <c r="E570" s="157"/>
      <c r="F570" s="157"/>
      <c r="G570" s="158" t="s">
        <v>2966</v>
      </c>
      <c r="H570" s="158" t="s">
        <v>2967</v>
      </c>
      <c r="I570" s="153"/>
      <c r="J570" s="154"/>
      <c r="K570" s="155"/>
      <c r="L570" s="153"/>
      <c r="M570" s="153"/>
      <c r="N570" s="153"/>
      <c r="O570" s="153"/>
      <c r="P570" s="199"/>
      <c r="Q570" s="143"/>
      <c r="R570" s="143"/>
      <c r="S570" s="143"/>
      <c r="T570" s="143"/>
      <c r="U570" s="143"/>
      <c r="V570" s="143"/>
      <c r="W570" s="144"/>
      <c r="X570" s="144"/>
      <c r="Y570" s="144"/>
      <c r="Z570" s="144"/>
      <c r="AA570" s="144"/>
      <c r="AB570" s="144"/>
      <c r="AC570" s="144"/>
      <c r="AD570" s="144"/>
      <c r="AE570" s="144"/>
      <c r="AF570" s="144"/>
      <c r="AG570" s="144"/>
      <c r="AH570" s="145"/>
    </row>
    <row r="571" spans="1:34" ht="15" customHeight="1" x14ac:dyDescent="0.3">
      <c r="A571" s="138">
        <v>4182</v>
      </c>
      <c r="B571" s="163"/>
      <c r="C571" s="164"/>
      <c r="D571" s="164"/>
      <c r="E571" s="161">
        <f>COUNTIF(F571:F572,"&gt;0")</f>
        <v>1</v>
      </c>
      <c r="F571" s="161"/>
      <c r="G571" s="162" t="s">
        <v>2968</v>
      </c>
      <c r="H571" s="162" t="s">
        <v>2969</v>
      </c>
      <c r="I571" s="164"/>
      <c r="J571" s="167"/>
      <c r="K571" s="168"/>
      <c r="L571" s="164"/>
      <c r="M571" s="164"/>
      <c r="N571" s="164"/>
      <c r="O571" s="164"/>
      <c r="P571" s="199"/>
      <c r="Q571" s="143"/>
      <c r="R571" s="143"/>
      <c r="S571" s="143"/>
      <c r="T571" s="143"/>
      <c r="U571" s="143"/>
      <c r="V571" s="143"/>
      <c r="W571" s="163"/>
      <c r="X571" s="164"/>
      <c r="Y571" s="164"/>
      <c r="Z571" s="164"/>
      <c r="AA571" s="163"/>
      <c r="AB571" s="163"/>
      <c r="AC571" s="164"/>
      <c r="AD571" s="164"/>
      <c r="AE571" s="163"/>
      <c r="AF571" s="164"/>
      <c r="AG571" s="164"/>
      <c r="AH571" s="170"/>
    </row>
    <row r="572" spans="1:34" ht="15" customHeight="1" x14ac:dyDescent="0.3">
      <c r="A572" s="138">
        <v>4183</v>
      </c>
      <c r="B572" s="163"/>
      <c r="C572" s="164"/>
      <c r="D572" s="164"/>
      <c r="E572" s="164"/>
      <c r="F572" s="164">
        <f>I572</f>
        <v>1</v>
      </c>
      <c r="G572" s="194" t="s">
        <v>2970</v>
      </c>
      <c r="H572" s="163" t="s">
        <v>2971</v>
      </c>
      <c r="I572" s="164">
        <v>1</v>
      </c>
      <c r="J572" s="167">
        <v>1</v>
      </c>
      <c r="K572" s="168">
        <f>COUNT(I572:I572)</f>
        <v>1</v>
      </c>
      <c r="L572" s="164"/>
      <c r="M572" s="164"/>
      <c r="N572" s="164"/>
      <c r="O572" s="164"/>
      <c r="P572" s="199"/>
      <c r="Q572" s="195" t="s">
        <v>1689</v>
      </c>
      <c r="R572" s="143"/>
      <c r="S572" s="143"/>
      <c r="T572" s="143"/>
      <c r="U572" s="169" t="s">
        <v>1690</v>
      </c>
      <c r="V572" s="169" t="s">
        <v>1714</v>
      </c>
      <c r="W572" s="163" t="s">
        <v>2972</v>
      </c>
      <c r="X572" s="164"/>
      <c r="Y572" s="164"/>
      <c r="Z572" s="164"/>
      <c r="AA572" s="163"/>
      <c r="AB572" s="163"/>
      <c r="AC572" s="164"/>
      <c r="AD572" s="164" t="s">
        <v>1637</v>
      </c>
      <c r="AE572" s="163"/>
      <c r="AF572" s="164"/>
      <c r="AG572" s="164" t="s">
        <v>1587</v>
      </c>
      <c r="AH572" s="170"/>
    </row>
    <row r="573" spans="1:34" ht="15" customHeight="1" x14ac:dyDescent="0.3">
      <c r="A573" s="138">
        <v>4198</v>
      </c>
      <c r="B573" s="150"/>
      <c r="C573" s="150"/>
      <c r="D573" s="157">
        <f>COUNTIF(E573:E582,"&gt;0")</f>
        <v>4</v>
      </c>
      <c r="E573" s="157"/>
      <c r="F573" s="157"/>
      <c r="G573" s="158" t="s">
        <v>2973</v>
      </c>
      <c r="H573" s="158" t="s">
        <v>2974</v>
      </c>
      <c r="I573" s="159"/>
      <c r="J573" s="160"/>
      <c r="K573" s="155"/>
      <c r="L573" s="159"/>
      <c r="M573" s="159"/>
      <c r="N573" s="159"/>
      <c r="O573" s="159"/>
      <c r="P573" s="199"/>
      <c r="Q573" s="143"/>
      <c r="R573" s="143"/>
      <c r="S573" s="143"/>
      <c r="T573" s="143"/>
      <c r="U573" s="143"/>
      <c r="V573" s="143"/>
      <c r="W573" s="144"/>
      <c r="X573" s="144"/>
      <c r="Y573" s="144"/>
      <c r="Z573" s="144"/>
      <c r="AA573" s="144"/>
      <c r="AB573" s="144"/>
      <c r="AC573" s="144"/>
      <c r="AD573" s="144"/>
      <c r="AE573" s="144"/>
      <c r="AF573" s="144"/>
      <c r="AG573" s="144"/>
      <c r="AH573" s="145"/>
    </row>
    <row r="574" spans="1:34" ht="15" customHeight="1" x14ac:dyDescent="0.3">
      <c r="A574" s="138">
        <v>4199</v>
      </c>
      <c r="B574" s="163"/>
      <c r="C574" s="164"/>
      <c r="D574" s="164"/>
      <c r="E574" s="161">
        <f>COUNTIF(F574:F575,"&gt;0")</f>
        <v>1</v>
      </c>
      <c r="F574" s="161"/>
      <c r="G574" s="162" t="s">
        <v>2975</v>
      </c>
      <c r="H574" s="162" t="s">
        <v>2976</v>
      </c>
      <c r="I574" s="164"/>
      <c r="J574" s="167"/>
      <c r="K574" s="164"/>
      <c r="L574" s="164"/>
      <c r="M574" s="164"/>
      <c r="N574" s="164"/>
      <c r="O574" s="164"/>
      <c r="P574" s="199"/>
      <c r="Q574" s="143"/>
      <c r="R574" s="143"/>
      <c r="S574" s="143"/>
      <c r="T574" s="143"/>
      <c r="U574" s="143"/>
      <c r="V574" s="143"/>
      <c r="W574" s="163"/>
      <c r="X574" s="164"/>
      <c r="Y574" s="164"/>
      <c r="Z574" s="164"/>
      <c r="AA574" s="163"/>
      <c r="AB574" s="163"/>
      <c r="AC574" s="164"/>
      <c r="AD574" s="164"/>
      <c r="AE574" s="163"/>
      <c r="AF574" s="164"/>
      <c r="AG574" s="164"/>
      <c r="AH574" s="170"/>
    </row>
    <row r="575" spans="1:34" ht="15" customHeight="1" x14ac:dyDescent="0.3">
      <c r="A575" s="138">
        <v>4200</v>
      </c>
      <c r="B575" s="163"/>
      <c r="C575" s="164"/>
      <c r="D575" s="164"/>
      <c r="E575" s="164"/>
      <c r="F575" s="164">
        <f t="shared" ref="F575" si="158">I575</f>
        <v>1</v>
      </c>
      <c r="G575" s="165" t="s">
        <v>2977</v>
      </c>
      <c r="H575" s="166" t="s">
        <v>2978</v>
      </c>
      <c r="I575" s="164">
        <v>1</v>
      </c>
      <c r="J575" s="167">
        <v>1</v>
      </c>
      <c r="K575" s="168">
        <f>COUNT(I575:I575)</f>
        <v>1</v>
      </c>
      <c r="L575" s="164"/>
      <c r="M575" s="164"/>
      <c r="N575" s="164"/>
      <c r="O575" s="164"/>
      <c r="P575" s="199"/>
      <c r="Q575" s="169" t="s">
        <v>1583</v>
      </c>
      <c r="R575" s="169" t="s">
        <v>1584</v>
      </c>
      <c r="S575" s="169" t="s">
        <v>1585</v>
      </c>
      <c r="T575" s="143"/>
      <c r="U575" s="143"/>
      <c r="V575" s="143"/>
      <c r="W575" s="163" t="s">
        <v>2979</v>
      </c>
      <c r="X575" s="164"/>
      <c r="Y575" s="164"/>
      <c r="Z575" s="164"/>
      <c r="AA575" s="163"/>
      <c r="AB575" s="163"/>
      <c r="AC575" s="164"/>
      <c r="AD575" s="164"/>
      <c r="AE575" s="163"/>
      <c r="AF575" s="164"/>
      <c r="AG575" s="164"/>
      <c r="AH575" s="170"/>
    </row>
    <row r="576" spans="1:34" ht="15" customHeight="1" x14ac:dyDescent="0.3">
      <c r="A576" s="138">
        <v>4201</v>
      </c>
      <c r="B576" s="163"/>
      <c r="C576" s="164"/>
      <c r="D576" s="164"/>
      <c r="E576" s="161">
        <f>COUNTIF(F576:F578,"&gt;0")</f>
        <v>2</v>
      </c>
      <c r="F576" s="161"/>
      <c r="G576" s="162" t="s">
        <v>2980</v>
      </c>
      <c r="H576" s="162" t="s">
        <v>2981</v>
      </c>
      <c r="I576" s="164"/>
      <c r="J576" s="167"/>
      <c r="K576" s="168"/>
      <c r="L576" s="164"/>
      <c r="M576" s="164"/>
      <c r="N576" s="164"/>
      <c r="O576" s="164"/>
      <c r="P576" s="199"/>
      <c r="Q576" s="143"/>
      <c r="R576" s="143"/>
      <c r="S576" s="143"/>
      <c r="T576" s="143"/>
      <c r="U576" s="143"/>
      <c r="V576" s="143"/>
      <c r="W576" s="163"/>
      <c r="X576" s="164"/>
      <c r="Y576" s="164"/>
      <c r="Z576" s="164"/>
      <c r="AA576" s="163"/>
      <c r="AB576" s="163"/>
      <c r="AC576" s="164"/>
      <c r="AD576" s="164"/>
      <c r="AE576" s="163"/>
      <c r="AF576" s="164"/>
      <c r="AG576" s="164"/>
      <c r="AH576" s="170"/>
    </row>
    <row r="577" spans="1:34" ht="15" customHeight="1" x14ac:dyDescent="0.3">
      <c r="A577" s="138">
        <v>4207</v>
      </c>
      <c r="B577" s="163"/>
      <c r="C577" s="164"/>
      <c r="D577" s="164"/>
      <c r="E577" s="164"/>
      <c r="F577" s="164">
        <f t="shared" ref="F577:F578" si="159">I577</f>
        <v>1</v>
      </c>
      <c r="G577" s="165" t="s">
        <v>2982</v>
      </c>
      <c r="H577" s="166" t="s">
        <v>2983</v>
      </c>
      <c r="I577" s="164">
        <v>1</v>
      </c>
      <c r="J577" s="167">
        <v>1</v>
      </c>
      <c r="K577" s="168">
        <f t="shared" ref="K577:K578" si="160">COUNT(I577:I577)</f>
        <v>1</v>
      </c>
      <c r="L577" s="164"/>
      <c r="M577" s="164"/>
      <c r="N577" s="164"/>
      <c r="O577" s="164"/>
      <c r="P577" s="199"/>
      <c r="Q577" s="169" t="s">
        <v>1583</v>
      </c>
      <c r="R577" s="169" t="s">
        <v>1584</v>
      </c>
      <c r="S577" s="169" t="s">
        <v>1585</v>
      </c>
      <c r="T577" s="169" t="s">
        <v>1584</v>
      </c>
      <c r="U577" s="143"/>
      <c r="V577" s="143"/>
      <c r="W577" s="163" t="s">
        <v>2984</v>
      </c>
      <c r="X577" s="164"/>
      <c r="Y577" s="164"/>
      <c r="Z577" s="164"/>
      <c r="AA577" s="163"/>
      <c r="AB577" s="163"/>
      <c r="AC577" s="164"/>
      <c r="AD577" s="164"/>
      <c r="AE577" s="163"/>
      <c r="AF577" s="164"/>
      <c r="AG577" s="164"/>
      <c r="AH577" s="170"/>
    </row>
    <row r="578" spans="1:34" ht="15" customHeight="1" x14ac:dyDescent="0.3">
      <c r="A578" s="138">
        <v>4219</v>
      </c>
      <c r="B578" s="163"/>
      <c r="C578" s="164"/>
      <c r="D578" s="164"/>
      <c r="E578" s="164"/>
      <c r="F578" s="164">
        <f t="shared" si="159"/>
        <v>1</v>
      </c>
      <c r="G578" s="165" t="s">
        <v>2985</v>
      </c>
      <c r="H578" s="166" t="s">
        <v>2986</v>
      </c>
      <c r="I578" s="164">
        <v>1</v>
      </c>
      <c r="J578" s="167">
        <v>1</v>
      </c>
      <c r="K578" s="168">
        <f t="shared" si="160"/>
        <v>1</v>
      </c>
      <c r="L578" s="164"/>
      <c r="M578" s="164"/>
      <c r="N578" s="164"/>
      <c r="O578" s="164"/>
      <c r="P578" s="199"/>
      <c r="Q578" s="169" t="s">
        <v>1763</v>
      </c>
      <c r="R578" s="169" t="s">
        <v>1584</v>
      </c>
      <c r="S578" s="169" t="s">
        <v>1584</v>
      </c>
      <c r="T578" s="169" t="s">
        <v>1764</v>
      </c>
      <c r="U578" s="143"/>
      <c r="V578" s="143"/>
      <c r="W578" s="163"/>
      <c r="X578" s="164"/>
      <c r="Y578" s="164"/>
      <c r="Z578" s="164"/>
      <c r="AA578" s="163"/>
      <c r="AB578" s="163"/>
      <c r="AC578" s="164"/>
      <c r="AD578" s="164"/>
      <c r="AE578" s="163"/>
      <c r="AF578" s="164"/>
      <c r="AG578" s="164"/>
      <c r="AH578" s="170"/>
    </row>
    <row r="579" spans="1:34" ht="15" customHeight="1" x14ac:dyDescent="0.3">
      <c r="A579" s="138">
        <v>4224</v>
      </c>
      <c r="B579" s="150"/>
      <c r="C579" s="150"/>
      <c r="D579" s="150"/>
      <c r="E579" s="161">
        <f>COUNTIF(F579:F580,"&gt;0")</f>
        <v>1</v>
      </c>
      <c r="F579" s="161"/>
      <c r="G579" s="162" t="s">
        <v>2987</v>
      </c>
      <c r="H579" s="162" t="s">
        <v>2988</v>
      </c>
      <c r="I579" s="159"/>
      <c r="J579" s="160"/>
      <c r="K579" s="155"/>
      <c r="L579" s="159"/>
      <c r="M579" s="159"/>
      <c r="N579" s="159"/>
      <c r="O579" s="159"/>
      <c r="P579" s="199"/>
      <c r="Q579" s="143"/>
      <c r="R579" s="143"/>
      <c r="S579" s="143"/>
      <c r="T579" s="143"/>
      <c r="U579" s="143"/>
      <c r="V579" s="143"/>
      <c r="W579" s="144"/>
      <c r="X579" s="144"/>
      <c r="Y579" s="144"/>
      <c r="Z579" s="144"/>
      <c r="AA579" s="144"/>
      <c r="AB579" s="144"/>
      <c r="AC579" s="144"/>
      <c r="AD579" s="144"/>
      <c r="AE579" s="144"/>
      <c r="AF579" s="144"/>
      <c r="AG579" s="144"/>
      <c r="AH579" s="145"/>
    </row>
    <row r="580" spans="1:34" ht="15" customHeight="1" x14ac:dyDescent="0.3">
      <c r="A580" s="138">
        <v>4225</v>
      </c>
      <c r="B580" s="163"/>
      <c r="C580" s="164"/>
      <c r="D580" s="164"/>
      <c r="E580" s="164"/>
      <c r="F580" s="164">
        <f>I580</f>
        <v>1</v>
      </c>
      <c r="G580" s="165" t="s">
        <v>2989</v>
      </c>
      <c r="H580" s="166" t="s">
        <v>2990</v>
      </c>
      <c r="I580" s="164">
        <v>1</v>
      </c>
      <c r="J580" s="167">
        <v>1</v>
      </c>
      <c r="K580" s="168">
        <f>COUNT(I580:I580)</f>
        <v>1</v>
      </c>
      <c r="L580" s="164"/>
      <c r="M580" s="164"/>
      <c r="N580" s="164"/>
      <c r="O580" s="164"/>
      <c r="P580" s="199"/>
      <c r="Q580" s="169" t="s">
        <v>1583</v>
      </c>
      <c r="R580" s="169" t="s">
        <v>1584</v>
      </c>
      <c r="S580" s="169" t="s">
        <v>1585</v>
      </c>
      <c r="T580" s="143"/>
      <c r="U580" s="143"/>
      <c r="V580" s="143"/>
      <c r="W580" s="163" t="s">
        <v>2991</v>
      </c>
      <c r="X580" s="164"/>
      <c r="Y580" s="164"/>
      <c r="Z580" s="164"/>
      <c r="AA580" s="163"/>
      <c r="AB580" s="163"/>
      <c r="AC580" s="164"/>
      <c r="AD580" s="164"/>
      <c r="AE580" s="163"/>
      <c r="AF580" s="164"/>
      <c r="AG580" s="164"/>
      <c r="AH580" s="170"/>
    </row>
    <row r="581" spans="1:34" ht="15" customHeight="1" x14ac:dyDescent="0.3">
      <c r="A581" s="138">
        <v>4228</v>
      </c>
      <c r="B581" s="163"/>
      <c r="C581" s="164"/>
      <c r="D581" s="164"/>
      <c r="E581" s="161">
        <f>COUNTIF(F581:F582,"&gt;0")</f>
        <v>1</v>
      </c>
      <c r="F581" s="161"/>
      <c r="G581" s="162" t="s">
        <v>2992</v>
      </c>
      <c r="H581" s="162" t="s">
        <v>2993</v>
      </c>
      <c r="I581" s="164"/>
      <c r="J581" s="167"/>
      <c r="K581" s="168"/>
      <c r="L581" s="164"/>
      <c r="M581" s="164"/>
      <c r="N581" s="164"/>
      <c r="O581" s="164"/>
      <c r="P581" s="199"/>
      <c r="Q581" s="143"/>
      <c r="R581" s="143"/>
      <c r="S581" s="143"/>
      <c r="T581" s="143"/>
      <c r="U581" s="143"/>
      <c r="V581" s="143"/>
      <c r="W581" s="163"/>
      <c r="X581" s="164"/>
      <c r="Y581" s="164"/>
      <c r="Z581" s="164"/>
      <c r="AA581" s="163"/>
      <c r="AB581" s="163"/>
      <c r="AC581" s="164"/>
      <c r="AD581" s="164"/>
      <c r="AE581" s="163"/>
      <c r="AF581" s="164"/>
      <c r="AG581" s="164"/>
      <c r="AH581" s="170"/>
    </row>
    <row r="582" spans="1:34" ht="15" customHeight="1" x14ac:dyDescent="0.3">
      <c r="A582" s="138">
        <v>4229</v>
      </c>
      <c r="B582" s="163"/>
      <c r="C582" s="164"/>
      <c r="D582" s="164"/>
      <c r="E582" s="164"/>
      <c r="F582" s="164">
        <f t="shared" ref="F582" si="161">I582</f>
        <v>1</v>
      </c>
      <c r="G582" s="165" t="s">
        <v>2994</v>
      </c>
      <c r="H582" s="166" t="s">
        <v>2995</v>
      </c>
      <c r="I582" s="164">
        <v>1</v>
      </c>
      <c r="J582" s="167">
        <v>1</v>
      </c>
      <c r="K582" s="168">
        <f>COUNT(I582:I582)</f>
        <v>1</v>
      </c>
      <c r="L582" s="164"/>
      <c r="M582" s="164"/>
      <c r="N582" s="164"/>
      <c r="O582" s="164"/>
      <c r="P582" s="199"/>
      <c r="Q582" s="169" t="s">
        <v>1583</v>
      </c>
      <c r="R582" s="169" t="s">
        <v>1584</v>
      </c>
      <c r="S582" s="169" t="s">
        <v>1585</v>
      </c>
      <c r="T582" s="143"/>
      <c r="U582" s="143"/>
      <c r="V582" s="143"/>
      <c r="W582" s="163" t="s">
        <v>2996</v>
      </c>
      <c r="X582" s="164"/>
      <c r="Y582" s="164"/>
      <c r="Z582" s="164"/>
      <c r="AA582" s="163"/>
      <c r="AB582" s="163"/>
      <c r="AC582" s="164"/>
      <c r="AD582" s="164"/>
      <c r="AE582" s="163"/>
      <c r="AF582" s="164"/>
      <c r="AG582" s="164" t="s">
        <v>1609</v>
      </c>
      <c r="AH582" s="170" t="s">
        <v>1671</v>
      </c>
    </row>
    <row r="583" spans="1:34" ht="15" customHeight="1" x14ac:dyDescent="0.3">
      <c r="A583" s="138">
        <v>4248</v>
      </c>
      <c r="B583" s="150"/>
      <c r="C583" s="151">
        <f>COUNTIF(D583:D616,"&gt;0")</f>
        <v>7</v>
      </c>
      <c r="D583" s="151"/>
      <c r="E583" s="151"/>
      <c r="F583" s="151"/>
      <c r="G583" s="152" t="s">
        <v>2997</v>
      </c>
      <c r="H583" s="152" t="s">
        <v>2998</v>
      </c>
      <c r="I583" s="153"/>
      <c r="J583" s="154"/>
      <c r="K583" s="155"/>
      <c r="L583" s="153"/>
      <c r="M583" s="153"/>
      <c r="N583" s="153"/>
      <c r="O583" s="153"/>
      <c r="P583" s="199"/>
      <c r="Q583" s="143"/>
      <c r="R583" s="143"/>
      <c r="S583" s="143"/>
      <c r="T583" s="143"/>
      <c r="U583" s="143"/>
      <c r="V583" s="143"/>
      <c r="W583" s="144"/>
      <c r="X583" s="144"/>
      <c r="Y583" s="144"/>
      <c r="Z583" s="144"/>
      <c r="AA583" s="144"/>
      <c r="AB583" s="144"/>
      <c r="AC583" s="144"/>
      <c r="AD583" s="144"/>
      <c r="AE583" s="144"/>
      <c r="AF583" s="144"/>
      <c r="AG583" s="144"/>
      <c r="AH583" s="145"/>
    </row>
    <row r="584" spans="1:34" ht="15" customHeight="1" x14ac:dyDescent="0.3">
      <c r="A584" s="138">
        <v>4249</v>
      </c>
      <c r="B584" s="150"/>
      <c r="C584" s="150"/>
      <c r="D584" s="157">
        <f>COUNTIF(E584:E588,"&gt;0")</f>
        <v>2</v>
      </c>
      <c r="E584" s="157"/>
      <c r="F584" s="157"/>
      <c r="G584" s="158" t="s">
        <v>2999</v>
      </c>
      <c r="H584" s="158" t="s">
        <v>3000</v>
      </c>
      <c r="I584" s="159"/>
      <c r="J584" s="160"/>
      <c r="K584" s="155"/>
      <c r="L584" s="159"/>
      <c r="M584" s="159"/>
      <c r="N584" s="159"/>
      <c r="O584" s="159"/>
      <c r="P584" s="199"/>
      <c r="Q584" s="143"/>
      <c r="R584" s="143"/>
      <c r="S584" s="143"/>
      <c r="T584" s="143"/>
      <c r="U584" s="143"/>
      <c r="V584" s="143"/>
      <c r="W584" s="144"/>
      <c r="X584" s="144"/>
      <c r="Y584" s="144"/>
      <c r="Z584" s="144"/>
      <c r="AA584" s="144"/>
      <c r="AB584" s="144"/>
      <c r="AC584" s="144"/>
      <c r="AD584" s="144"/>
      <c r="AE584" s="144"/>
      <c r="AF584" s="144"/>
      <c r="AG584" s="144"/>
      <c r="AH584" s="145"/>
    </row>
    <row r="585" spans="1:34" ht="15" customHeight="1" x14ac:dyDescent="0.3">
      <c r="A585" s="138">
        <v>4250</v>
      </c>
      <c r="B585" s="163"/>
      <c r="C585" s="150"/>
      <c r="D585" s="150"/>
      <c r="E585" s="161">
        <f>COUNTIF(F585:F586,"&gt;0")</f>
        <v>1</v>
      </c>
      <c r="F585" s="161"/>
      <c r="G585" s="162" t="s">
        <v>3001</v>
      </c>
      <c r="H585" s="162" t="s">
        <v>3002</v>
      </c>
      <c r="I585" s="164"/>
      <c r="J585" s="167"/>
      <c r="K585" s="168"/>
      <c r="L585" s="164"/>
      <c r="M585" s="164"/>
      <c r="N585" s="164"/>
      <c r="O585" s="164"/>
      <c r="P585" s="199"/>
      <c r="Q585" s="143"/>
      <c r="R585" s="143"/>
      <c r="S585" s="143"/>
      <c r="T585" s="143"/>
      <c r="U585" s="143"/>
      <c r="V585" s="143"/>
      <c r="W585" s="163"/>
      <c r="X585" s="164"/>
      <c r="Y585" s="164"/>
      <c r="Z585" s="164"/>
      <c r="AA585" s="163"/>
      <c r="AB585" s="163"/>
      <c r="AC585" s="164"/>
      <c r="AD585" s="164"/>
      <c r="AE585" s="163"/>
      <c r="AF585" s="164"/>
      <c r="AG585" s="164"/>
      <c r="AH585" s="170"/>
    </row>
    <row r="586" spans="1:34" ht="15" customHeight="1" x14ac:dyDescent="0.3">
      <c r="A586" s="138">
        <v>4253</v>
      </c>
      <c r="B586" s="163"/>
      <c r="C586" s="164"/>
      <c r="D586" s="164"/>
      <c r="E586" s="164"/>
      <c r="F586" s="164">
        <f>I586</f>
        <v>1</v>
      </c>
      <c r="G586" s="214" t="s">
        <v>3003</v>
      </c>
      <c r="H586" s="215" t="s">
        <v>3004</v>
      </c>
      <c r="I586" s="164">
        <v>1</v>
      </c>
      <c r="J586" s="167">
        <v>1</v>
      </c>
      <c r="K586" s="168"/>
      <c r="L586" s="155">
        <f>COUNT(I586)</f>
        <v>1</v>
      </c>
      <c r="M586" s="164"/>
      <c r="N586" s="164"/>
      <c r="O586" s="164"/>
      <c r="P586" s="199"/>
      <c r="Q586" s="169" t="s">
        <v>1583</v>
      </c>
      <c r="R586" s="206"/>
      <c r="S586" s="206" t="s">
        <v>1585</v>
      </c>
      <c r="T586" s="143"/>
      <c r="U586" s="143"/>
      <c r="V586" s="143"/>
      <c r="W586" s="163" t="s">
        <v>3005</v>
      </c>
      <c r="X586" s="164"/>
      <c r="Y586" s="164"/>
      <c r="Z586" s="164"/>
      <c r="AA586" s="163"/>
      <c r="AB586" s="163"/>
      <c r="AC586" s="164"/>
      <c r="AD586" s="164"/>
      <c r="AE586" s="163"/>
      <c r="AF586" s="164" t="s">
        <v>1637</v>
      </c>
      <c r="AG586" s="164" t="s">
        <v>1609</v>
      </c>
      <c r="AH586" s="170"/>
    </row>
    <row r="587" spans="1:34" ht="15" customHeight="1" x14ac:dyDescent="0.3">
      <c r="A587" s="138">
        <v>4254</v>
      </c>
      <c r="B587" s="163"/>
      <c r="C587" s="164"/>
      <c r="D587" s="164"/>
      <c r="E587" s="161">
        <f>COUNTIF(F587:F588,"&gt;0")</f>
        <v>1</v>
      </c>
      <c r="F587" s="161"/>
      <c r="G587" s="162" t="s">
        <v>3006</v>
      </c>
      <c r="H587" s="162" t="s">
        <v>3007</v>
      </c>
      <c r="I587" s="164"/>
      <c r="J587" s="167"/>
      <c r="K587" s="168"/>
      <c r="L587" s="164"/>
      <c r="M587" s="164"/>
      <c r="N587" s="164"/>
      <c r="O587" s="164"/>
      <c r="P587" s="199"/>
      <c r="Q587" s="143"/>
      <c r="R587" s="143"/>
      <c r="S587" s="143"/>
      <c r="T587" s="143"/>
      <c r="U587" s="143"/>
      <c r="V587" s="143"/>
      <c r="W587" s="163"/>
      <c r="X587" s="164"/>
      <c r="Y587" s="164"/>
      <c r="Z587" s="164"/>
      <c r="AA587" s="163"/>
      <c r="AB587" s="163"/>
      <c r="AC587" s="164"/>
      <c r="AD587" s="164"/>
      <c r="AE587" s="163"/>
      <c r="AF587" s="164"/>
      <c r="AG587" s="164"/>
      <c r="AH587" s="170"/>
    </row>
    <row r="588" spans="1:34" ht="15" customHeight="1" x14ac:dyDescent="0.3">
      <c r="A588" s="138">
        <v>4255</v>
      </c>
      <c r="B588" s="163"/>
      <c r="C588" s="164"/>
      <c r="D588" s="164"/>
      <c r="E588" s="164"/>
      <c r="F588" s="164">
        <f t="shared" ref="F588" si="162">I588</f>
        <v>1</v>
      </c>
      <c r="G588" s="194" t="s">
        <v>3008</v>
      </c>
      <c r="H588" s="163" t="s">
        <v>3009</v>
      </c>
      <c r="I588" s="164">
        <v>1</v>
      </c>
      <c r="J588" s="167">
        <v>1</v>
      </c>
      <c r="K588" s="168">
        <f>COUNT(I588:I588)</f>
        <v>1</v>
      </c>
      <c r="L588" s="164"/>
      <c r="M588" s="164"/>
      <c r="N588" s="164"/>
      <c r="O588" s="164"/>
      <c r="P588" s="199"/>
      <c r="Q588" s="195" t="s">
        <v>1689</v>
      </c>
      <c r="R588" s="143"/>
      <c r="S588" s="143"/>
      <c r="T588" s="143"/>
      <c r="U588" s="169" t="s">
        <v>1690</v>
      </c>
      <c r="V588" s="169" t="s">
        <v>1690</v>
      </c>
      <c r="W588" s="163"/>
      <c r="X588" s="164"/>
      <c r="Y588" s="164"/>
      <c r="Z588" s="164"/>
      <c r="AA588" s="163"/>
      <c r="AB588" s="163"/>
      <c r="AC588" s="164"/>
      <c r="AD588" s="164"/>
      <c r="AE588" s="163"/>
      <c r="AF588" s="164"/>
      <c r="AG588" s="164"/>
      <c r="AH588" s="170"/>
    </row>
    <row r="589" spans="1:34" ht="15" customHeight="1" x14ac:dyDescent="0.3">
      <c r="A589" s="138">
        <v>4259</v>
      </c>
      <c r="B589" s="150"/>
      <c r="C589" s="150"/>
      <c r="D589" s="157">
        <f>COUNTIF(E589:E594,"&gt;0")</f>
        <v>2</v>
      </c>
      <c r="E589" s="157"/>
      <c r="F589" s="157"/>
      <c r="G589" s="158" t="s">
        <v>3010</v>
      </c>
      <c r="H589" s="158" t="s">
        <v>3011</v>
      </c>
      <c r="I589" s="159"/>
      <c r="J589" s="160"/>
      <c r="K589" s="155"/>
      <c r="L589" s="159"/>
      <c r="M589" s="159"/>
      <c r="N589" s="159"/>
      <c r="O589" s="159"/>
      <c r="P589" s="199"/>
      <c r="Q589" s="143"/>
      <c r="R589" s="143"/>
      <c r="S589" s="143"/>
      <c r="T589" s="143"/>
      <c r="U589" s="143"/>
      <c r="V589" s="143"/>
      <c r="W589" s="144"/>
      <c r="X589" s="144"/>
      <c r="Y589" s="144"/>
      <c r="Z589" s="144"/>
      <c r="AA589" s="144"/>
      <c r="AB589" s="144"/>
      <c r="AC589" s="144"/>
      <c r="AD589" s="144"/>
      <c r="AE589" s="144"/>
      <c r="AF589" s="144"/>
      <c r="AG589" s="144"/>
      <c r="AH589" s="145"/>
    </row>
    <row r="590" spans="1:34" ht="15" customHeight="1" x14ac:dyDescent="0.3">
      <c r="A590" s="138">
        <v>4262</v>
      </c>
      <c r="B590" s="163"/>
      <c r="C590" s="164"/>
      <c r="D590" s="164"/>
      <c r="E590" s="161">
        <f>COUNTIF(F590:F591,"&gt;0")</f>
        <v>1</v>
      </c>
      <c r="F590" s="161"/>
      <c r="G590" s="162" t="s">
        <v>3012</v>
      </c>
      <c r="H590" s="162" t="s">
        <v>3013</v>
      </c>
      <c r="I590" s="164"/>
      <c r="J590" s="167"/>
      <c r="K590" s="168"/>
      <c r="L590" s="164"/>
      <c r="M590" s="164"/>
      <c r="N590" s="164"/>
      <c r="O590" s="164"/>
      <c r="P590" s="199"/>
      <c r="Q590" s="143"/>
      <c r="R590" s="143"/>
      <c r="S590" s="143"/>
      <c r="T590" s="143"/>
      <c r="U590" s="143"/>
      <c r="V590" s="143"/>
      <c r="W590" s="163"/>
      <c r="X590" s="164"/>
      <c r="Y590" s="164"/>
      <c r="Z590" s="164"/>
      <c r="AA590" s="163"/>
      <c r="AB590" s="163"/>
      <c r="AC590" s="164"/>
      <c r="AD590" s="164"/>
      <c r="AE590" s="163"/>
      <c r="AF590" s="164"/>
      <c r="AG590" s="164"/>
      <c r="AH590" s="170"/>
    </row>
    <row r="591" spans="1:34" ht="15" customHeight="1" x14ac:dyDescent="0.3">
      <c r="A591" s="138">
        <v>4263</v>
      </c>
      <c r="B591" s="163"/>
      <c r="C591" s="164"/>
      <c r="D591" s="164"/>
      <c r="E591" s="164"/>
      <c r="F591" s="164">
        <f t="shared" ref="F591" si="163">I591</f>
        <v>1</v>
      </c>
      <c r="G591" s="165" t="s">
        <v>3014</v>
      </c>
      <c r="H591" s="166" t="s">
        <v>3015</v>
      </c>
      <c r="I591" s="164">
        <v>1</v>
      </c>
      <c r="J591" s="167">
        <v>1</v>
      </c>
      <c r="K591" s="168">
        <f>COUNT(I591:I591)</f>
        <v>1</v>
      </c>
      <c r="L591" s="164"/>
      <c r="M591" s="164"/>
      <c r="N591" s="164"/>
      <c r="O591" s="164"/>
      <c r="P591" s="199"/>
      <c r="Q591" s="169" t="s">
        <v>1583</v>
      </c>
      <c r="R591" s="169" t="s">
        <v>1584</v>
      </c>
      <c r="S591" s="169" t="s">
        <v>1585</v>
      </c>
      <c r="T591" s="143"/>
      <c r="U591" s="143"/>
      <c r="V591" s="143"/>
      <c r="W591" s="163" t="s">
        <v>3016</v>
      </c>
      <c r="X591" s="164"/>
      <c r="Y591" s="164"/>
      <c r="Z591" s="164"/>
      <c r="AA591" s="163"/>
      <c r="AB591" s="163"/>
      <c r="AC591" s="164"/>
      <c r="AD591" s="164"/>
      <c r="AE591" s="163"/>
      <c r="AF591" s="164"/>
      <c r="AG591" s="164"/>
      <c r="AH591" s="170"/>
    </row>
    <row r="592" spans="1:34" ht="15" customHeight="1" x14ac:dyDescent="0.3">
      <c r="A592" s="138">
        <v>4264</v>
      </c>
      <c r="B592" s="163"/>
      <c r="C592" s="164"/>
      <c r="D592" s="164"/>
      <c r="E592" s="161">
        <f>COUNTIF(F592:F594,"&gt;0")</f>
        <v>2</v>
      </c>
      <c r="F592" s="161"/>
      <c r="G592" s="162" t="s">
        <v>3017</v>
      </c>
      <c r="H592" s="162" t="s">
        <v>3018</v>
      </c>
      <c r="I592" s="164"/>
      <c r="J592" s="167"/>
      <c r="K592" s="168"/>
      <c r="L592" s="164"/>
      <c r="M592" s="164"/>
      <c r="N592" s="164"/>
      <c r="O592" s="164"/>
      <c r="P592" s="199"/>
      <c r="Q592" s="143"/>
      <c r="R592" s="143"/>
      <c r="S592" s="143"/>
      <c r="T592" s="143"/>
      <c r="U592" s="143"/>
      <c r="V592" s="143"/>
      <c r="W592" s="163"/>
      <c r="X592" s="164"/>
      <c r="Y592" s="164"/>
      <c r="Z592" s="164"/>
      <c r="AA592" s="163"/>
      <c r="AB592" s="163"/>
      <c r="AC592" s="164"/>
      <c r="AD592" s="164"/>
      <c r="AE592" s="163"/>
      <c r="AF592" s="164"/>
      <c r="AG592" s="164"/>
      <c r="AH592" s="170"/>
    </row>
    <row r="593" spans="1:34" ht="15" customHeight="1" x14ac:dyDescent="0.3">
      <c r="A593" s="138">
        <v>4267</v>
      </c>
      <c r="B593" s="163"/>
      <c r="C593" s="164"/>
      <c r="D593" s="164"/>
      <c r="E593" s="164"/>
      <c r="F593" s="164">
        <f>I593</f>
        <v>1</v>
      </c>
      <c r="G593" s="165" t="s">
        <v>3019</v>
      </c>
      <c r="H593" s="166" t="s">
        <v>3020</v>
      </c>
      <c r="I593" s="164">
        <v>1</v>
      </c>
      <c r="J593" s="167">
        <v>1</v>
      </c>
      <c r="K593" s="168">
        <f>COUNT(I593:I593)</f>
        <v>1</v>
      </c>
      <c r="L593" s="164"/>
      <c r="M593" s="164"/>
      <c r="N593" s="164"/>
      <c r="O593" s="164"/>
      <c r="P593" s="199"/>
      <c r="Q593" s="169" t="s">
        <v>1583</v>
      </c>
      <c r="R593" s="169" t="s">
        <v>1584</v>
      </c>
      <c r="S593" s="169" t="s">
        <v>1585</v>
      </c>
      <c r="T593" s="143"/>
      <c r="U593" s="143"/>
      <c r="V593" s="143"/>
      <c r="W593" s="163" t="s">
        <v>3021</v>
      </c>
      <c r="X593" s="164"/>
      <c r="Y593" s="164"/>
      <c r="Z593" s="164"/>
      <c r="AA593" s="163"/>
      <c r="AB593" s="163"/>
      <c r="AC593" s="164"/>
      <c r="AD593" s="164"/>
      <c r="AE593" s="163"/>
      <c r="AF593" s="164"/>
      <c r="AG593" s="164" t="s">
        <v>1609</v>
      </c>
      <c r="AH593" s="170" t="s">
        <v>1671</v>
      </c>
    </row>
    <row r="594" spans="1:34" ht="15" customHeight="1" x14ac:dyDescent="0.3">
      <c r="A594" s="138">
        <v>4268</v>
      </c>
      <c r="B594" s="163"/>
      <c r="C594" s="164"/>
      <c r="D594" s="164"/>
      <c r="E594" s="164"/>
      <c r="F594" s="164">
        <f>I594</f>
        <v>1</v>
      </c>
      <c r="G594" s="165" t="s">
        <v>3022</v>
      </c>
      <c r="H594" s="166" t="s">
        <v>3023</v>
      </c>
      <c r="I594" s="164">
        <v>1</v>
      </c>
      <c r="J594" s="167">
        <v>1</v>
      </c>
      <c r="K594" s="168">
        <f>COUNT(I594:I594)</f>
        <v>1</v>
      </c>
      <c r="L594" s="164"/>
      <c r="M594" s="164"/>
      <c r="N594" s="164"/>
      <c r="O594" s="164"/>
      <c r="P594" s="199"/>
      <c r="Q594" s="169" t="s">
        <v>1583</v>
      </c>
      <c r="R594" s="169" t="s">
        <v>1584</v>
      </c>
      <c r="S594" s="169" t="s">
        <v>1585</v>
      </c>
      <c r="T594" s="143"/>
      <c r="U594" s="143"/>
      <c r="V594" s="143"/>
      <c r="W594" s="163" t="s">
        <v>3024</v>
      </c>
      <c r="X594" s="164"/>
      <c r="Y594" s="164"/>
      <c r="Z594" s="164"/>
      <c r="AA594" s="163"/>
      <c r="AB594" s="163"/>
      <c r="AC594" s="164"/>
      <c r="AD594" s="164"/>
      <c r="AE594" s="163"/>
      <c r="AF594" s="164"/>
      <c r="AG594" s="164"/>
      <c r="AH594" s="170"/>
    </row>
    <row r="595" spans="1:34" ht="15" customHeight="1" x14ac:dyDescent="0.3">
      <c r="A595" s="138">
        <v>4270</v>
      </c>
      <c r="B595" s="150"/>
      <c r="C595" s="150"/>
      <c r="D595" s="157">
        <f>COUNTIF(E595:E597,"&gt;0")</f>
        <v>1</v>
      </c>
      <c r="E595" s="157"/>
      <c r="F595" s="157"/>
      <c r="G595" s="158" t="s">
        <v>3025</v>
      </c>
      <c r="H595" s="158" t="s">
        <v>3026</v>
      </c>
      <c r="I595" s="153"/>
      <c r="J595" s="154"/>
      <c r="K595" s="155"/>
      <c r="L595" s="153"/>
      <c r="M595" s="153"/>
      <c r="N595" s="153"/>
      <c r="O595" s="153"/>
      <c r="P595" s="199"/>
      <c r="Q595" s="143"/>
      <c r="R595" s="143"/>
      <c r="S595" s="143"/>
      <c r="T595" s="143"/>
      <c r="U595" s="143"/>
      <c r="V595" s="143"/>
      <c r="W595" s="144"/>
      <c r="X595" s="144"/>
      <c r="Y595" s="144"/>
      <c r="Z595" s="144"/>
      <c r="AA595" s="144"/>
      <c r="AB595" s="144"/>
      <c r="AC595" s="144"/>
      <c r="AD595" s="144"/>
      <c r="AE595" s="144"/>
      <c r="AF595" s="144"/>
      <c r="AG595" s="144"/>
      <c r="AH595" s="145"/>
    </row>
    <row r="596" spans="1:34" ht="15" customHeight="1" x14ac:dyDescent="0.3">
      <c r="A596" s="138">
        <v>4271</v>
      </c>
      <c r="B596" s="150"/>
      <c r="C596" s="150"/>
      <c r="D596" s="150"/>
      <c r="E596" s="161">
        <f>COUNTIF(F596:F597,"&gt;0")</f>
        <v>1</v>
      </c>
      <c r="F596" s="161"/>
      <c r="G596" s="162" t="s">
        <v>3027</v>
      </c>
      <c r="H596" s="162" t="s">
        <v>3028</v>
      </c>
      <c r="I596" s="159"/>
      <c r="J596" s="160"/>
      <c r="K596" s="155"/>
      <c r="L596" s="159"/>
      <c r="M596" s="159"/>
      <c r="N596" s="159"/>
      <c r="O596" s="159"/>
      <c r="P596" s="199"/>
      <c r="Q596" s="143"/>
      <c r="R596" s="143"/>
      <c r="S596" s="143"/>
      <c r="T596" s="143"/>
      <c r="U596" s="143"/>
      <c r="V596" s="143"/>
      <c r="W596" s="144"/>
      <c r="X596" s="144"/>
      <c r="Y596" s="144"/>
      <c r="Z596" s="144"/>
      <c r="AA596" s="144"/>
      <c r="AB596" s="144"/>
      <c r="AC596" s="144"/>
      <c r="AD596" s="144"/>
      <c r="AE596" s="144"/>
      <c r="AF596" s="144"/>
      <c r="AG596" s="144"/>
      <c r="AH596" s="145"/>
    </row>
    <row r="597" spans="1:34" ht="15" customHeight="1" x14ac:dyDescent="0.3">
      <c r="A597" s="138">
        <v>4273</v>
      </c>
      <c r="B597" s="163"/>
      <c r="C597" s="164"/>
      <c r="D597" s="164"/>
      <c r="E597" s="164"/>
      <c r="F597" s="164">
        <f t="shared" ref="F597" si="164">I597</f>
        <v>1</v>
      </c>
      <c r="G597" s="165" t="s">
        <v>3029</v>
      </c>
      <c r="H597" s="166" t="s">
        <v>3030</v>
      </c>
      <c r="I597" s="164">
        <v>1</v>
      </c>
      <c r="J597" s="167">
        <v>1</v>
      </c>
      <c r="K597" s="168">
        <f t="shared" ref="K597" si="165">COUNT(I597:I597)</f>
        <v>1</v>
      </c>
      <c r="L597" s="164"/>
      <c r="M597" s="164"/>
      <c r="N597" s="164"/>
      <c r="O597" s="164"/>
      <c r="P597" s="199"/>
      <c r="Q597" s="169" t="s">
        <v>1583</v>
      </c>
      <c r="R597" s="169" t="s">
        <v>1584</v>
      </c>
      <c r="S597" s="169" t="s">
        <v>1585</v>
      </c>
      <c r="T597" s="143"/>
      <c r="U597" s="143"/>
      <c r="V597" s="143"/>
      <c r="W597" s="163"/>
      <c r="X597" s="164"/>
      <c r="Y597" s="164"/>
      <c r="Z597" s="164"/>
      <c r="AA597" s="163"/>
      <c r="AB597" s="163"/>
      <c r="AC597" s="164"/>
      <c r="AD597" s="164"/>
      <c r="AE597" s="163"/>
      <c r="AF597" s="164" t="s">
        <v>1637</v>
      </c>
      <c r="AG597" s="164" t="s">
        <v>1587</v>
      </c>
      <c r="AH597" s="170" t="s">
        <v>1671</v>
      </c>
    </row>
    <row r="598" spans="1:34" ht="15" customHeight="1" x14ac:dyDescent="0.3">
      <c r="A598" s="138">
        <v>4280</v>
      </c>
      <c r="B598" s="150"/>
      <c r="C598" s="150"/>
      <c r="D598" s="157">
        <f>COUNTIF(E598:E604,"&gt;0")</f>
        <v>2</v>
      </c>
      <c r="E598" s="157"/>
      <c r="F598" s="157"/>
      <c r="G598" s="158" t="s">
        <v>3031</v>
      </c>
      <c r="H598" s="158" t="s">
        <v>3032</v>
      </c>
      <c r="I598" s="153"/>
      <c r="J598" s="154"/>
      <c r="K598" s="155"/>
      <c r="L598" s="153"/>
      <c r="M598" s="153"/>
      <c r="N598" s="153"/>
      <c r="O598" s="153"/>
      <c r="P598" s="199"/>
      <c r="Q598" s="143"/>
      <c r="R598" s="143"/>
      <c r="S598" s="143"/>
      <c r="T598" s="143"/>
      <c r="U598" s="143"/>
      <c r="V598" s="143"/>
      <c r="W598" s="144"/>
      <c r="X598" s="144"/>
      <c r="Y598" s="144"/>
      <c r="Z598" s="144"/>
      <c r="AA598" s="144"/>
      <c r="AB598" s="144"/>
      <c r="AC598" s="144"/>
      <c r="AD598" s="144"/>
      <c r="AE598" s="144"/>
      <c r="AF598" s="144"/>
      <c r="AG598" s="144"/>
      <c r="AH598" s="145"/>
    </row>
    <row r="599" spans="1:34" ht="15" customHeight="1" x14ac:dyDescent="0.3">
      <c r="A599" s="138">
        <v>4281</v>
      </c>
      <c r="B599" s="163"/>
      <c r="C599" s="164"/>
      <c r="D599" s="150"/>
      <c r="E599" s="161">
        <f>COUNTIF(F599:F601,"&gt;0")</f>
        <v>2</v>
      </c>
      <c r="F599" s="161"/>
      <c r="G599" s="162" t="s">
        <v>3033</v>
      </c>
      <c r="H599" s="162" t="s">
        <v>3034</v>
      </c>
      <c r="I599" s="164"/>
      <c r="J599" s="167"/>
      <c r="K599" s="164"/>
      <c r="L599" s="164"/>
      <c r="M599" s="164"/>
      <c r="N599" s="164"/>
      <c r="O599" s="164"/>
      <c r="P599" s="199"/>
      <c r="Q599" s="143"/>
      <c r="R599" s="143"/>
      <c r="S599" s="143"/>
      <c r="T599" s="143"/>
      <c r="U599" s="143"/>
      <c r="V599" s="143"/>
      <c r="W599" s="163"/>
      <c r="X599" s="164"/>
      <c r="Y599" s="164"/>
      <c r="Z599" s="164"/>
      <c r="AA599" s="163"/>
      <c r="AB599" s="163"/>
      <c r="AC599" s="164"/>
      <c r="AD599" s="164"/>
      <c r="AE599" s="163"/>
      <c r="AF599" s="164"/>
      <c r="AG599" s="164"/>
      <c r="AH599" s="170"/>
    </row>
    <row r="600" spans="1:34" ht="15" customHeight="1" x14ac:dyDescent="0.3">
      <c r="A600" s="138">
        <v>4282</v>
      </c>
      <c r="B600" s="163"/>
      <c r="C600" s="164"/>
      <c r="D600" s="164"/>
      <c r="E600" s="164"/>
      <c r="F600" s="164">
        <f>I600</f>
        <v>1</v>
      </c>
      <c r="G600" s="165" t="s">
        <v>3035</v>
      </c>
      <c r="H600" s="166" t="s">
        <v>3036</v>
      </c>
      <c r="I600" s="164">
        <v>1</v>
      </c>
      <c r="J600" s="167">
        <v>1</v>
      </c>
      <c r="K600" s="168">
        <f>COUNT(I600:I600)</f>
        <v>1</v>
      </c>
      <c r="L600" s="164"/>
      <c r="M600" s="164"/>
      <c r="N600" s="164"/>
      <c r="O600" s="164"/>
      <c r="P600" s="199"/>
      <c r="Q600" s="169" t="s">
        <v>1583</v>
      </c>
      <c r="R600" s="169" t="s">
        <v>1584</v>
      </c>
      <c r="S600" s="169" t="s">
        <v>1585</v>
      </c>
      <c r="T600" s="143"/>
      <c r="U600" s="143"/>
      <c r="V600" s="143"/>
      <c r="W600" s="163" t="s">
        <v>3037</v>
      </c>
      <c r="X600" s="164"/>
      <c r="Y600" s="164"/>
      <c r="Z600" s="164"/>
      <c r="AA600" s="163"/>
      <c r="AB600" s="163"/>
      <c r="AC600" s="164"/>
      <c r="AD600" s="164"/>
      <c r="AE600" s="163"/>
      <c r="AF600" s="164"/>
      <c r="AG600" s="164"/>
      <c r="AH600" s="170"/>
    </row>
    <row r="601" spans="1:34" ht="15" customHeight="1" x14ac:dyDescent="0.3">
      <c r="A601" s="138">
        <v>4283</v>
      </c>
      <c r="B601" s="163"/>
      <c r="C601" s="164"/>
      <c r="D601" s="164"/>
      <c r="E601" s="164"/>
      <c r="F601" s="164">
        <f>I601</f>
        <v>1</v>
      </c>
      <c r="G601" s="165" t="s">
        <v>3038</v>
      </c>
      <c r="H601" s="166" t="s">
        <v>3039</v>
      </c>
      <c r="I601" s="164">
        <v>1</v>
      </c>
      <c r="J601" s="167">
        <v>1</v>
      </c>
      <c r="K601" s="168">
        <f>COUNT(I601:I601)</f>
        <v>1</v>
      </c>
      <c r="L601" s="164"/>
      <c r="M601" s="164"/>
      <c r="N601" s="164"/>
      <c r="O601" s="164"/>
      <c r="P601" s="199"/>
      <c r="Q601" s="169" t="s">
        <v>1583</v>
      </c>
      <c r="R601" s="169" t="s">
        <v>1584</v>
      </c>
      <c r="S601" s="169" t="s">
        <v>1585</v>
      </c>
      <c r="T601" s="143"/>
      <c r="U601" s="143"/>
      <c r="V601" s="143"/>
      <c r="W601" s="163" t="s">
        <v>3040</v>
      </c>
      <c r="X601" s="164"/>
      <c r="Y601" s="164"/>
      <c r="Z601" s="164"/>
      <c r="AA601" s="163"/>
      <c r="AB601" s="163"/>
      <c r="AC601" s="164"/>
      <c r="AD601" s="164"/>
      <c r="AE601" s="163"/>
      <c r="AF601" s="164"/>
      <c r="AG601" s="164"/>
      <c r="AH601" s="170"/>
    </row>
    <row r="602" spans="1:34" ht="15" customHeight="1" x14ac:dyDescent="0.3">
      <c r="A602" s="138">
        <v>4287</v>
      </c>
      <c r="B602" s="163"/>
      <c r="C602" s="164"/>
      <c r="D602" s="164"/>
      <c r="E602" s="161">
        <f>COUNTIF(F602:F604,"&gt;0")</f>
        <v>2</v>
      </c>
      <c r="F602" s="161"/>
      <c r="G602" s="162" t="s">
        <v>3041</v>
      </c>
      <c r="H602" s="162" t="s">
        <v>3042</v>
      </c>
      <c r="I602" s="164"/>
      <c r="J602" s="167"/>
      <c r="K602" s="168"/>
      <c r="L602" s="164"/>
      <c r="M602" s="164"/>
      <c r="N602" s="164"/>
      <c r="O602" s="164"/>
      <c r="P602" s="199"/>
      <c r="Q602" s="143"/>
      <c r="R602" s="143"/>
      <c r="S602" s="143"/>
      <c r="T602" s="143"/>
      <c r="U602" s="143"/>
      <c r="V602" s="143"/>
      <c r="W602" s="163"/>
      <c r="X602" s="164"/>
      <c r="Y602" s="164"/>
      <c r="Z602" s="164"/>
      <c r="AA602" s="163"/>
      <c r="AB602" s="163"/>
      <c r="AC602" s="164"/>
      <c r="AD602" s="164"/>
      <c r="AE602" s="163"/>
      <c r="AF602" s="164"/>
      <c r="AG602" s="164"/>
      <c r="AH602" s="170"/>
    </row>
    <row r="603" spans="1:34" ht="15" customHeight="1" x14ac:dyDescent="0.3">
      <c r="A603" s="138">
        <v>4289</v>
      </c>
      <c r="B603" s="163"/>
      <c r="C603" s="164"/>
      <c r="D603" s="164"/>
      <c r="E603" s="164"/>
      <c r="F603" s="164">
        <f t="shared" ref="F603:F604" si="166">I603</f>
        <v>1</v>
      </c>
      <c r="G603" s="212" t="s">
        <v>3043</v>
      </c>
      <c r="H603" s="213" t="s">
        <v>3044</v>
      </c>
      <c r="I603" s="164">
        <v>1</v>
      </c>
      <c r="J603" s="167">
        <v>1</v>
      </c>
      <c r="K603" s="168"/>
      <c r="L603" s="164"/>
      <c r="M603" s="164"/>
      <c r="N603" s="155">
        <f>COUNT(I603)</f>
        <v>1</v>
      </c>
      <c r="O603" s="155"/>
      <c r="P603" s="199"/>
      <c r="Q603" s="169" t="s">
        <v>1583</v>
      </c>
      <c r="R603" s="169" t="s">
        <v>1584</v>
      </c>
      <c r="S603" s="169" t="s">
        <v>1584</v>
      </c>
      <c r="T603" s="143"/>
      <c r="U603" s="143"/>
      <c r="V603" s="143"/>
      <c r="W603" s="163" t="s">
        <v>3045</v>
      </c>
      <c r="X603" s="164"/>
      <c r="Y603" s="164"/>
      <c r="Z603" s="164"/>
      <c r="AA603" s="163"/>
      <c r="AB603" s="163"/>
      <c r="AC603" s="164"/>
      <c r="AD603" s="164"/>
      <c r="AE603" s="163"/>
      <c r="AF603" s="164"/>
      <c r="AG603" s="164"/>
      <c r="AH603" s="170"/>
    </row>
    <row r="604" spans="1:34" ht="15" customHeight="1" x14ac:dyDescent="0.3">
      <c r="A604" s="138">
        <v>4296</v>
      </c>
      <c r="B604" s="163"/>
      <c r="C604" s="164"/>
      <c r="D604" s="164"/>
      <c r="E604" s="164"/>
      <c r="F604" s="164">
        <f t="shared" si="166"/>
        <v>1</v>
      </c>
      <c r="G604" s="165" t="s">
        <v>3046</v>
      </c>
      <c r="H604" s="166" t="s">
        <v>3047</v>
      </c>
      <c r="I604" s="164">
        <v>1</v>
      </c>
      <c r="J604" s="167">
        <v>1</v>
      </c>
      <c r="K604" s="168">
        <f t="shared" ref="K604" si="167">COUNT(I604:I604)</f>
        <v>1</v>
      </c>
      <c r="L604" s="164"/>
      <c r="M604" s="164"/>
      <c r="N604" s="164"/>
      <c r="O604" s="164"/>
      <c r="P604" s="199"/>
      <c r="Q604" s="169" t="s">
        <v>1583</v>
      </c>
      <c r="R604" s="169" t="s">
        <v>1584</v>
      </c>
      <c r="S604" s="169" t="s">
        <v>1585</v>
      </c>
      <c r="T604" s="143"/>
      <c r="U604" s="143"/>
      <c r="V604" s="143"/>
      <c r="W604" s="163" t="s">
        <v>3048</v>
      </c>
      <c r="X604" s="164"/>
      <c r="Y604" s="164"/>
      <c r="Z604" s="164"/>
      <c r="AA604" s="163"/>
      <c r="AB604" s="163"/>
      <c r="AC604" s="164"/>
      <c r="AD604" s="164"/>
      <c r="AE604" s="163"/>
      <c r="AF604" s="164" t="s">
        <v>1637</v>
      </c>
      <c r="AG604" s="164" t="s">
        <v>1609</v>
      </c>
      <c r="AH604" s="170"/>
    </row>
    <row r="605" spans="1:34" ht="15" customHeight="1" x14ac:dyDescent="0.3">
      <c r="A605" s="138">
        <v>4312</v>
      </c>
      <c r="B605" s="150"/>
      <c r="C605" s="150"/>
      <c r="D605" s="157">
        <f>COUNTIF(E605:E609,"&gt;0")</f>
        <v>1</v>
      </c>
      <c r="E605" s="157"/>
      <c r="F605" s="157"/>
      <c r="G605" s="158" t="s">
        <v>3049</v>
      </c>
      <c r="H605" s="158" t="s">
        <v>3050</v>
      </c>
      <c r="I605" s="159"/>
      <c r="J605" s="160"/>
      <c r="K605" s="155"/>
      <c r="L605" s="159"/>
      <c r="M605" s="159"/>
      <c r="N605" s="159"/>
      <c r="O605" s="159"/>
      <c r="P605" s="199"/>
      <c r="Q605" s="143"/>
      <c r="R605" s="143"/>
      <c r="S605" s="143"/>
      <c r="T605" s="143"/>
      <c r="U605" s="143"/>
      <c r="V605" s="143"/>
      <c r="W605" s="144"/>
      <c r="X605" s="144"/>
      <c r="Y605" s="144"/>
      <c r="Z605" s="144"/>
      <c r="AA605" s="144"/>
      <c r="AB605" s="144"/>
      <c r="AC605" s="144"/>
      <c r="AD605" s="144"/>
      <c r="AE605" s="144"/>
      <c r="AF605" s="144"/>
      <c r="AG605" s="144"/>
      <c r="AH605" s="145"/>
    </row>
    <row r="606" spans="1:34" ht="15" customHeight="1" x14ac:dyDescent="0.3">
      <c r="A606" s="138">
        <v>4313</v>
      </c>
      <c r="B606" s="150"/>
      <c r="C606" s="150"/>
      <c r="D606" s="150"/>
      <c r="E606" s="161">
        <f>COUNTIF(F606:F609,"&gt;0")</f>
        <v>3</v>
      </c>
      <c r="F606" s="161"/>
      <c r="G606" s="162" t="s">
        <v>3051</v>
      </c>
      <c r="H606" s="162" t="s">
        <v>3052</v>
      </c>
      <c r="I606" s="159"/>
      <c r="J606" s="160"/>
      <c r="K606" s="155"/>
      <c r="L606" s="159"/>
      <c r="M606" s="159"/>
      <c r="N606" s="159"/>
      <c r="O606" s="159"/>
      <c r="P606" s="199"/>
      <c r="Q606" s="143"/>
      <c r="R606" s="143"/>
      <c r="S606" s="143"/>
      <c r="T606" s="143"/>
      <c r="U606" s="143"/>
      <c r="V606" s="143"/>
      <c r="W606" s="144"/>
      <c r="X606" s="144"/>
      <c r="Y606" s="144"/>
      <c r="Z606" s="144"/>
      <c r="AA606" s="144"/>
      <c r="AB606" s="144"/>
      <c r="AC606" s="144"/>
      <c r="AD606" s="144"/>
      <c r="AE606" s="144"/>
      <c r="AF606" s="144"/>
      <c r="AG606" s="144"/>
      <c r="AH606" s="145"/>
    </row>
    <row r="607" spans="1:34" ht="15" customHeight="1" x14ac:dyDescent="0.3">
      <c r="A607" s="138">
        <v>4315</v>
      </c>
      <c r="B607" s="163"/>
      <c r="C607" s="164"/>
      <c r="D607" s="164"/>
      <c r="E607" s="164"/>
      <c r="F607" s="164">
        <f t="shared" ref="F607:F609" si="168">I607</f>
        <v>1</v>
      </c>
      <c r="G607" s="194" t="s">
        <v>3053</v>
      </c>
      <c r="H607" s="163" t="s">
        <v>3054</v>
      </c>
      <c r="I607" s="164">
        <v>1</v>
      </c>
      <c r="J607" s="167">
        <v>1</v>
      </c>
      <c r="K607" s="168">
        <f>COUNT(I607:I607)</f>
        <v>1</v>
      </c>
      <c r="L607" s="164"/>
      <c r="M607" s="164"/>
      <c r="N607" s="164"/>
      <c r="O607" s="164"/>
      <c r="P607" s="199"/>
      <c r="Q607" s="195" t="s">
        <v>1689</v>
      </c>
      <c r="R607" s="143"/>
      <c r="S607" s="143"/>
      <c r="T607" s="143"/>
      <c r="U607" s="169" t="s">
        <v>1690</v>
      </c>
      <c r="V607" s="169" t="s">
        <v>1690</v>
      </c>
      <c r="W607" s="163" t="s">
        <v>3055</v>
      </c>
      <c r="X607" s="164"/>
      <c r="Y607" s="164"/>
      <c r="Z607" s="164"/>
      <c r="AA607" s="163"/>
      <c r="AB607" s="163"/>
      <c r="AC607" s="164"/>
      <c r="AD607" s="164"/>
      <c r="AE607" s="163"/>
      <c r="AF607" s="164"/>
      <c r="AG607" s="164"/>
      <c r="AH607" s="170"/>
    </row>
    <row r="608" spans="1:34" ht="15" customHeight="1" x14ac:dyDescent="0.3">
      <c r="A608" s="138">
        <v>4321</v>
      </c>
      <c r="B608" s="163"/>
      <c r="C608" s="164"/>
      <c r="D608" s="164"/>
      <c r="E608" s="164"/>
      <c r="F608" s="164">
        <f t="shared" si="168"/>
        <v>1</v>
      </c>
      <c r="G608" s="165" t="s">
        <v>3056</v>
      </c>
      <c r="H608" s="166" t="s">
        <v>3057</v>
      </c>
      <c r="I608" s="164">
        <v>1</v>
      </c>
      <c r="J608" s="167">
        <v>1</v>
      </c>
      <c r="K608" s="168">
        <f>COUNT(I608:I608)</f>
        <v>1</v>
      </c>
      <c r="L608" s="164"/>
      <c r="M608" s="164"/>
      <c r="N608" s="164"/>
      <c r="O608" s="164"/>
      <c r="P608" s="199"/>
      <c r="Q608" s="169" t="s">
        <v>1583</v>
      </c>
      <c r="R608" s="169" t="s">
        <v>1584</v>
      </c>
      <c r="S608" s="169" t="s">
        <v>1585</v>
      </c>
      <c r="T608" s="143"/>
      <c r="U608" s="143"/>
      <c r="V608" s="143"/>
      <c r="W608" s="163" t="s">
        <v>3058</v>
      </c>
      <c r="X608" s="164"/>
      <c r="Y608" s="164"/>
      <c r="Z608" s="164"/>
      <c r="AA608" s="163"/>
      <c r="AB608" s="163"/>
      <c r="AC608" s="164"/>
      <c r="AD608" s="164"/>
      <c r="AE608" s="163"/>
      <c r="AF608" s="164" t="s">
        <v>1637</v>
      </c>
      <c r="AG608" s="164" t="s">
        <v>1587</v>
      </c>
      <c r="AH608" s="170"/>
    </row>
    <row r="609" spans="1:34" ht="15" customHeight="1" x14ac:dyDescent="0.3">
      <c r="A609" s="138">
        <v>4335</v>
      </c>
      <c r="B609" s="163"/>
      <c r="C609" s="164"/>
      <c r="D609" s="164"/>
      <c r="E609" s="164"/>
      <c r="F609" s="164">
        <f t="shared" si="168"/>
        <v>1</v>
      </c>
      <c r="G609" s="200" t="s">
        <v>3059</v>
      </c>
      <c r="H609" s="201" t="s">
        <v>3060</v>
      </c>
      <c r="I609" s="164">
        <v>1</v>
      </c>
      <c r="J609" s="167">
        <v>1</v>
      </c>
      <c r="K609" s="164"/>
      <c r="L609" s="164"/>
      <c r="M609" s="155">
        <f>COUNT(I609)</f>
        <v>1</v>
      </c>
      <c r="N609" s="164"/>
      <c r="O609" s="164"/>
      <c r="P609" s="199"/>
      <c r="Q609" s="169" t="s">
        <v>1583</v>
      </c>
      <c r="R609" s="169" t="s">
        <v>1584</v>
      </c>
      <c r="S609" s="169" t="s">
        <v>1585</v>
      </c>
      <c r="T609" s="143"/>
      <c r="U609" s="143"/>
      <c r="V609" s="143"/>
      <c r="W609" s="163" t="s">
        <v>3061</v>
      </c>
      <c r="X609" s="164"/>
      <c r="Y609" s="164"/>
      <c r="Z609" s="164"/>
      <c r="AA609" s="163"/>
      <c r="AB609" s="163"/>
      <c r="AC609" s="164"/>
      <c r="AD609" s="164"/>
      <c r="AE609" s="163"/>
      <c r="AF609" s="164" t="s">
        <v>1637</v>
      </c>
      <c r="AG609" s="164"/>
      <c r="AH609" s="170"/>
    </row>
    <row r="610" spans="1:34" ht="15" customHeight="1" x14ac:dyDescent="0.3">
      <c r="A610" s="138">
        <v>4345</v>
      </c>
      <c r="B610" s="150"/>
      <c r="C610" s="150"/>
      <c r="D610" s="157">
        <f>COUNTIF(E610:E612,"&gt;0")</f>
        <v>1</v>
      </c>
      <c r="E610" s="157"/>
      <c r="F610" s="157"/>
      <c r="G610" s="158" t="s">
        <v>3062</v>
      </c>
      <c r="H610" s="158" t="s">
        <v>3063</v>
      </c>
      <c r="I610" s="159"/>
      <c r="J610" s="160"/>
      <c r="K610" s="155"/>
      <c r="L610" s="159"/>
      <c r="M610" s="159"/>
      <c r="N610" s="159"/>
      <c r="O610" s="159"/>
      <c r="P610" s="199"/>
      <c r="Q610" s="143"/>
      <c r="R610" s="143"/>
      <c r="S610" s="143"/>
      <c r="T610" s="143"/>
      <c r="U610" s="143"/>
      <c r="V610" s="143"/>
      <c r="W610" s="144"/>
      <c r="X610" s="144"/>
      <c r="Y610" s="144"/>
      <c r="Z610" s="144"/>
      <c r="AA610" s="144"/>
      <c r="AB610" s="144"/>
      <c r="AC610" s="144"/>
      <c r="AD610" s="144"/>
      <c r="AE610" s="144"/>
      <c r="AF610" s="144"/>
      <c r="AG610" s="144"/>
      <c r="AH610" s="145"/>
    </row>
    <row r="611" spans="1:34" ht="15" customHeight="1" x14ac:dyDescent="0.3">
      <c r="A611" s="138">
        <v>4348</v>
      </c>
      <c r="B611" s="163"/>
      <c r="C611" s="164"/>
      <c r="D611" s="164"/>
      <c r="E611" s="161">
        <f>COUNTIF(F611:F612,"&gt;0")</f>
        <v>1</v>
      </c>
      <c r="F611" s="161"/>
      <c r="G611" s="162" t="s">
        <v>3064</v>
      </c>
      <c r="H611" s="162" t="s">
        <v>3065</v>
      </c>
      <c r="I611" s="164"/>
      <c r="J611" s="167"/>
      <c r="K611" s="168"/>
      <c r="L611" s="164"/>
      <c r="M611" s="164"/>
      <c r="N611" s="164"/>
      <c r="O611" s="164"/>
      <c r="P611" s="199"/>
      <c r="Q611" s="143"/>
      <c r="R611" s="143"/>
      <c r="S611" s="143"/>
      <c r="T611" s="143"/>
      <c r="U611" s="143"/>
      <c r="V611" s="143"/>
      <c r="W611" s="163"/>
      <c r="X611" s="164"/>
      <c r="Y611" s="164"/>
      <c r="Z611" s="164"/>
      <c r="AA611" s="163"/>
      <c r="AB611" s="163"/>
      <c r="AC611" s="164"/>
      <c r="AD611" s="164"/>
      <c r="AE611" s="163"/>
      <c r="AF611" s="164"/>
      <c r="AG611" s="164"/>
      <c r="AH611" s="170"/>
    </row>
    <row r="612" spans="1:34" ht="15" customHeight="1" x14ac:dyDescent="0.3">
      <c r="A612" s="138">
        <v>4349</v>
      </c>
      <c r="B612" s="163"/>
      <c r="C612" s="164"/>
      <c r="D612" s="164"/>
      <c r="E612" s="164"/>
      <c r="F612" s="164">
        <f t="shared" ref="F612" si="169">I612</f>
        <v>1</v>
      </c>
      <c r="G612" s="165" t="s">
        <v>3066</v>
      </c>
      <c r="H612" s="166" t="s">
        <v>3067</v>
      </c>
      <c r="I612" s="164">
        <v>1</v>
      </c>
      <c r="J612" s="167">
        <v>1</v>
      </c>
      <c r="K612" s="168">
        <f>COUNT(I612:I612)</f>
        <v>1</v>
      </c>
      <c r="L612" s="164"/>
      <c r="M612" s="164"/>
      <c r="N612" s="164"/>
      <c r="O612" s="164"/>
      <c r="P612" s="199"/>
      <c r="Q612" s="169" t="s">
        <v>1583</v>
      </c>
      <c r="R612" s="169" t="s">
        <v>1584</v>
      </c>
      <c r="S612" s="169" t="s">
        <v>1585</v>
      </c>
      <c r="T612" s="143"/>
      <c r="U612" s="143"/>
      <c r="V612" s="143"/>
      <c r="W612" s="163" t="s">
        <v>3068</v>
      </c>
      <c r="X612" s="164"/>
      <c r="Y612" s="164"/>
      <c r="Z612" s="164"/>
      <c r="AA612" s="163" t="s">
        <v>3069</v>
      </c>
      <c r="AB612" s="163"/>
      <c r="AC612" s="164"/>
      <c r="AD612" s="164"/>
      <c r="AE612" s="163"/>
      <c r="AF612" s="164" t="s">
        <v>1637</v>
      </c>
      <c r="AG612" s="164" t="s">
        <v>1587</v>
      </c>
      <c r="AH612" s="170"/>
    </row>
    <row r="613" spans="1:34" ht="15" customHeight="1" x14ac:dyDescent="0.3">
      <c r="A613" s="138">
        <v>4352</v>
      </c>
      <c r="B613" s="150"/>
      <c r="C613" s="150"/>
      <c r="D613" s="157">
        <f>COUNTIF(E613:E616,"&gt;0")</f>
        <v>1</v>
      </c>
      <c r="E613" s="157"/>
      <c r="F613" s="157"/>
      <c r="G613" s="158" t="s">
        <v>3070</v>
      </c>
      <c r="H613" s="158" t="s">
        <v>3071</v>
      </c>
      <c r="I613" s="159"/>
      <c r="J613" s="160"/>
      <c r="K613" s="155"/>
      <c r="L613" s="159"/>
      <c r="M613" s="159"/>
      <c r="N613" s="159"/>
      <c r="O613" s="159"/>
      <c r="P613" s="199"/>
      <c r="Q613" s="143"/>
      <c r="R613" s="143"/>
      <c r="S613" s="143"/>
      <c r="T613" s="143"/>
      <c r="U613" s="143"/>
      <c r="V613" s="143"/>
      <c r="W613" s="144"/>
      <c r="X613" s="144"/>
      <c r="Y613" s="144"/>
      <c r="Z613" s="144"/>
      <c r="AA613" s="144"/>
      <c r="AB613" s="144"/>
      <c r="AC613" s="144"/>
      <c r="AD613" s="144"/>
      <c r="AE613" s="144"/>
      <c r="AF613" s="144"/>
      <c r="AG613" s="144"/>
      <c r="AH613" s="145"/>
    </row>
    <row r="614" spans="1:34" ht="15" customHeight="1" x14ac:dyDescent="0.3">
      <c r="A614" s="138">
        <v>4353</v>
      </c>
      <c r="B614" s="150"/>
      <c r="C614" s="150"/>
      <c r="D614" s="150"/>
      <c r="E614" s="161">
        <f>COUNTIF(F614:F616,"&gt;0")</f>
        <v>2</v>
      </c>
      <c r="F614" s="161"/>
      <c r="G614" s="162" t="s">
        <v>3072</v>
      </c>
      <c r="H614" s="162" t="s">
        <v>3073</v>
      </c>
      <c r="I614" s="153"/>
      <c r="J614" s="154"/>
      <c r="K614" s="155"/>
      <c r="L614" s="153"/>
      <c r="M614" s="153"/>
      <c r="N614" s="153"/>
      <c r="O614" s="153"/>
      <c r="P614" s="199"/>
      <c r="Q614" s="143"/>
      <c r="R614" s="143"/>
      <c r="S614" s="143"/>
      <c r="T614" s="143"/>
      <c r="U614" s="143"/>
      <c r="V614" s="143"/>
      <c r="W614" s="144"/>
      <c r="X614" s="144"/>
      <c r="Y614" s="144"/>
      <c r="Z614" s="144"/>
      <c r="AA614" s="144"/>
      <c r="AB614" s="144"/>
      <c r="AC614" s="144"/>
      <c r="AD614" s="144"/>
      <c r="AE614" s="144"/>
      <c r="AF614" s="144"/>
      <c r="AG614" s="144"/>
      <c r="AH614" s="145"/>
    </row>
    <row r="615" spans="1:34" ht="15" customHeight="1" x14ac:dyDescent="0.3">
      <c r="A615" s="138">
        <v>4354</v>
      </c>
      <c r="B615" s="163"/>
      <c r="C615" s="164"/>
      <c r="D615" s="164"/>
      <c r="E615" s="164"/>
      <c r="F615" s="164">
        <f>I615</f>
        <v>1</v>
      </c>
      <c r="G615" s="165" t="s">
        <v>3074</v>
      </c>
      <c r="H615" s="166" t="s">
        <v>3075</v>
      </c>
      <c r="I615" s="164">
        <v>1</v>
      </c>
      <c r="J615" s="167">
        <v>1</v>
      </c>
      <c r="K615" s="168">
        <f>COUNT(I615:I615)</f>
        <v>1</v>
      </c>
      <c r="L615" s="164"/>
      <c r="M615" s="164"/>
      <c r="N615" s="164"/>
      <c r="O615" s="164"/>
      <c r="P615" s="199"/>
      <c r="Q615" s="169" t="s">
        <v>1583</v>
      </c>
      <c r="R615" s="169" t="s">
        <v>1584</v>
      </c>
      <c r="S615" s="169" t="s">
        <v>1585</v>
      </c>
      <c r="T615" s="143"/>
      <c r="U615" s="143"/>
      <c r="V615" s="143"/>
      <c r="W615" s="163" t="s">
        <v>3076</v>
      </c>
      <c r="X615" s="164"/>
      <c r="Y615" s="164"/>
      <c r="Z615" s="164"/>
      <c r="AA615" s="163"/>
      <c r="AB615" s="163"/>
      <c r="AC615" s="164"/>
      <c r="AD615" s="164"/>
      <c r="AE615" s="163"/>
      <c r="AF615" s="164"/>
      <c r="AG615" s="164" t="s">
        <v>1609</v>
      </c>
      <c r="AH615" s="170" t="s">
        <v>1671</v>
      </c>
    </row>
    <row r="616" spans="1:34" ht="15" customHeight="1" x14ac:dyDescent="0.3">
      <c r="A616" s="138">
        <v>4355</v>
      </c>
      <c r="B616" s="163"/>
      <c r="C616" s="164"/>
      <c r="D616" s="164"/>
      <c r="E616" s="164"/>
      <c r="F616" s="164">
        <f>I616</f>
        <v>1</v>
      </c>
      <c r="G616" s="178" t="s">
        <v>3077</v>
      </c>
      <c r="H616" s="179" t="s">
        <v>3078</v>
      </c>
      <c r="I616" s="164">
        <v>1</v>
      </c>
      <c r="J616" s="167">
        <v>1</v>
      </c>
      <c r="K616" s="210"/>
      <c r="L616" s="168">
        <f>COUNT(I616:I616)</f>
        <v>1</v>
      </c>
      <c r="M616" s="164"/>
      <c r="N616" s="164"/>
      <c r="O616" s="164"/>
      <c r="P616" s="199"/>
      <c r="Q616" s="169" t="s">
        <v>1583</v>
      </c>
      <c r="R616" s="169" t="s">
        <v>1584</v>
      </c>
      <c r="S616" s="169" t="s">
        <v>1585</v>
      </c>
      <c r="T616" s="143"/>
      <c r="U616" s="143"/>
      <c r="V616" s="143"/>
      <c r="W616" s="163" t="s">
        <v>3079</v>
      </c>
      <c r="X616" s="164"/>
      <c r="Y616" s="164"/>
      <c r="Z616" s="164"/>
      <c r="AA616" s="163"/>
      <c r="AB616" s="163"/>
      <c r="AC616" s="164"/>
      <c r="AD616" s="164"/>
      <c r="AE616" s="163"/>
      <c r="AF616" s="164"/>
      <c r="AG616" s="164" t="s">
        <v>1609</v>
      </c>
      <c r="AH616" s="170"/>
    </row>
    <row r="617" spans="1:34" ht="15" customHeight="1" x14ac:dyDescent="0.3">
      <c r="A617" s="138">
        <v>4366</v>
      </c>
      <c r="B617" s="150"/>
      <c r="C617" s="151">
        <f>COUNTIF(D617:D628,"&gt;0")</f>
        <v>1</v>
      </c>
      <c r="D617" s="151"/>
      <c r="E617" s="151"/>
      <c r="F617" s="151"/>
      <c r="G617" s="152" t="s">
        <v>3080</v>
      </c>
      <c r="H617" s="152" t="s">
        <v>3081</v>
      </c>
      <c r="I617" s="159"/>
      <c r="J617" s="160"/>
      <c r="K617" s="155"/>
      <c r="L617" s="159"/>
      <c r="M617" s="159"/>
      <c r="N617" s="159"/>
      <c r="O617" s="159"/>
      <c r="P617" s="199"/>
      <c r="Q617" s="143"/>
      <c r="R617" s="143"/>
      <c r="S617" s="143"/>
      <c r="T617" s="143"/>
      <c r="U617" s="143"/>
      <c r="V617" s="143"/>
      <c r="W617" s="144"/>
      <c r="X617" s="144"/>
      <c r="Y617" s="144"/>
      <c r="Z617" s="144"/>
      <c r="AA617" s="144"/>
      <c r="AB617" s="144"/>
      <c r="AC617" s="144"/>
      <c r="AD617" s="144"/>
      <c r="AE617" s="144"/>
      <c r="AF617" s="144"/>
      <c r="AG617" s="144"/>
      <c r="AH617" s="145"/>
    </row>
    <row r="618" spans="1:34" ht="15" customHeight="1" x14ac:dyDescent="0.3">
      <c r="A618" s="138">
        <v>4393</v>
      </c>
      <c r="B618" s="150"/>
      <c r="C618" s="150"/>
      <c r="D618" s="157">
        <f>COUNTIF(E618:E628,"&gt;0")</f>
        <v>3</v>
      </c>
      <c r="E618" s="157"/>
      <c r="F618" s="157"/>
      <c r="G618" s="158" t="s">
        <v>3082</v>
      </c>
      <c r="H618" s="158" t="s">
        <v>3083</v>
      </c>
      <c r="I618" s="153"/>
      <c r="J618" s="154"/>
      <c r="K618" s="155"/>
      <c r="L618" s="153"/>
      <c r="M618" s="153"/>
      <c r="N618" s="153"/>
      <c r="O618" s="153"/>
      <c r="P618" s="199"/>
      <c r="Q618" s="143"/>
      <c r="R618" s="143"/>
      <c r="S618" s="143"/>
      <c r="T618" s="143"/>
      <c r="U618" s="143"/>
      <c r="V618" s="143"/>
      <c r="W618" s="144"/>
      <c r="X618" s="144"/>
      <c r="Y618" s="144"/>
      <c r="Z618" s="144"/>
      <c r="AA618" s="144"/>
      <c r="AB618" s="144"/>
      <c r="AC618" s="144"/>
      <c r="AD618" s="144"/>
      <c r="AE618" s="144"/>
      <c r="AF618" s="144"/>
      <c r="AG618" s="144"/>
      <c r="AH618" s="145"/>
    </row>
    <row r="619" spans="1:34" ht="15" customHeight="1" x14ac:dyDescent="0.3">
      <c r="A619" s="138">
        <v>4394</v>
      </c>
      <c r="B619" s="163"/>
      <c r="C619" s="164"/>
      <c r="D619" s="164"/>
      <c r="E619" s="161">
        <f>COUNTIF(F619:F621,"&gt;0")</f>
        <v>2</v>
      </c>
      <c r="F619" s="161"/>
      <c r="G619" s="162" t="s">
        <v>3084</v>
      </c>
      <c r="H619" s="162" t="s">
        <v>3085</v>
      </c>
      <c r="I619" s="164"/>
      <c r="J619" s="167"/>
      <c r="K619" s="164"/>
      <c r="L619" s="164"/>
      <c r="M619" s="164"/>
      <c r="N619" s="164"/>
      <c r="O619" s="164"/>
      <c r="P619" s="199"/>
      <c r="Q619" s="143"/>
      <c r="R619" s="143"/>
      <c r="S619" s="143"/>
      <c r="T619" s="143"/>
      <c r="U619" s="143"/>
      <c r="V619" s="143"/>
      <c r="W619" s="163"/>
      <c r="X619" s="164"/>
      <c r="Y619" s="164"/>
      <c r="Z619" s="164"/>
      <c r="AA619" s="163"/>
      <c r="AB619" s="163"/>
      <c r="AC619" s="164"/>
      <c r="AD619" s="164"/>
      <c r="AE619" s="163"/>
      <c r="AF619" s="164"/>
      <c r="AG619" s="164"/>
      <c r="AH619" s="170"/>
    </row>
    <row r="620" spans="1:34" ht="15" customHeight="1" x14ac:dyDescent="0.3">
      <c r="A620" s="138">
        <v>4395</v>
      </c>
      <c r="B620" s="163"/>
      <c r="C620" s="164"/>
      <c r="D620" s="164"/>
      <c r="E620" s="164"/>
      <c r="F620" s="164">
        <f>I620</f>
        <v>1</v>
      </c>
      <c r="G620" s="165" t="s">
        <v>3086</v>
      </c>
      <c r="H620" s="166" t="s">
        <v>3087</v>
      </c>
      <c r="I620" s="164">
        <v>1</v>
      </c>
      <c r="J620" s="167">
        <v>1</v>
      </c>
      <c r="K620" s="168">
        <f>COUNT(I620:I620)</f>
        <v>1</v>
      </c>
      <c r="L620" s="164"/>
      <c r="M620" s="164"/>
      <c r="N620" s="155"/>
      <c r="O620" s="155"/>
      <c r="P620" s="199"/>
      <c r="Q620" s="169" t="s">
        <v>1583</v>
      </c>
      <c r="R620" s="143"/>
      <c r="S620" s="143"/>
      <c r="T620" s="143"/>
      <c r="U620" s="143"/>
      <c r="V620" s="143"/>
      <c r="W620" s="163"/>
      <c r="X620" s="164"/>
      <c r="Y620" s="164"/>
      <c r="Z620" s="164"/>
      <c r="AA620" s="163"/>
      <c r="AB620" s="163"/>
      <c r="AC620" s="164"/>
      <c r="AD620" s="164"/>
      <c r="AE620" s="163"/>
      <c r="AF620" s="164"/>
      <c r="AG620" s="164"/>
      <c r="AH620" s="170"/>
    </row>
    <row r="621" spans="1:34" ht="15" customHeight="1" x14ac:dyDescent="0.3">
      <c r="A621" s="138">
        <v>4396</v>
      </c>
      <c r="B621" s="163"/>
      <c r="C621" s="164"/>
      <c r="D621" s="164"/>
      <c r="E621" s="164"/>
      <c r="F621" s="164">
        <f>I621</f>
        <v>1</v>
      </c>
      <c r="G621" s="178" t="s">
        <v>3088</v>
      </c>
      <c r="H621" s="179" t="s">
        <v>3089</v>
      </c>
      <c r="I621" s="164">
        <v>1</v>
      </c>
      <c r="J621" s="167">
        <v>1</v>
      </c>
      <c r="K621" s="168"/>
      <c r="L621" s="155">
        <f>COUNT(I621)</f>
        <v>1</v>
      </c>
      <c r="M621" s="164"/>
      <c r="N621" s="164"/>
      <c r="O621" s="164"/>
      <c r="P621" s="199"/>
      <c r="Q621" s="169" t="s">
        <v>1583</v>
      </c>
      <c r="R621" s="169" t="s">
        <v>1584</v>
      </c>
      <c r="S621" s="169" t="s">
        <v>1585</v>
      </c>
      <c r="T621" s="143"/>
      <c r="U621" s="143"/>
      <c r="V621" s="143"/>
      <c r="W621" s="163" t="s">
        <v>3090</v>
      </c>
      <c r="X621" s="164"/>
      <c r="Y621" s="164"/>
      <c r="Z621" s="164"/>
      <c r="AA621" s="163"/>
      <c r="AB621" s="163"/>
      <c r="AC621" s="164"/>
      <c r="AD621" s="164"/>
      <c r="AE621" s="163"/>
      <c r="AF621" s="164"/>
      <c r="AG621" s="164"/>
      <c r="AH621" s="170"/>
    </row>
    <row r="622" spans="1:34" ht="15" customHeight="1" x14ac:dyDescent="0.3">
      <c r="A622" s="138">
        <v>4401</v>
      </c>
      <c r="B622" s="163"/>
      <c r="C622" s="164"/>
      <c r="D622" s="164"/>
      <c r="E622" s="161">
        <f>COUNTIF(F622:F623,"&gt;0")</f>
        <v>1</v>
      </c>
      <c r="F622" s="161"/>
      <c r="G622" s="162" t="s">
        <v>3091</v>
      </c>
      <c r="H622" s="162" t="s">
        <v>3092</v>
      </c>
      <c r="I622" s="164"/>
      <c r="J622" s="167"/>
      <c r="K622" s="168"/>
      <c r="L622" s="164"/>
      <c r="M622" s="164"/>
      <c r="N622" s="164"/>
      <c r="O622" s="164"/>
      <c r="P622" s="199"/>
      <c r="Q622" s="143"/>
      <c r="R622" s="143"/>
      <c r="S622" s="143"/>
      <c r="T622" s="143"/>
      <c r="U622" s="143"/>
      <c r="V622" s="143"/>
      <c r="W622" s="163"/>
      <c r="X622" s="164"/>
      <c r="Y622" s="164"/>
      <c r="Z622" s="164"/>
      <c r="AA622" s="163"/>
      <c r="AB622" s="163"/>
      <c r="AC622" s="164"/>
      <c r="AD622" s="164"/>
      <c r="AE622" s="163"/>
      <c r="AF622" s="164"/>
      <c r="AG622" s="164"/>
      <c r="AH622" s="170"/>
    </row>
    <row r="623" spans="1:34" ht="15" customHeight="1" x14ac:dyDescent="0.3">
      <c r="A623" s="138">
        <v>4404</v>
      </c>
      <c r="B623" s="163"/>
      <c r="C623" s="164"/>
      <c r="D623" s="164"/>
      <c r="E623" s="164"/>
      <c r="F623" s="164">
        <f>I623</f>
        <v>1</v>
      </c>
      <c r="G623" s="165" t="s">
        <v>3093</v>
      </c>
      <c r="H623" s="166" t="s">
        <v>3094</v>
      </c>
      <c r="I623" s="164">
        <v>1</v>
      </c>
      <c r="J623" s="167">
        <v>1</v>
      </c>
      <c r="K623" s="168">
        <f>COUNT(I623:I623)</f>
        <v>1</v>
      </c>
      <c r="L623" s="164"/>
      <c r="M623" s="164"/>
      <c r="N623" s="164"/>
      <c r="O623" s="164"/>
      <c r="P623" s="199"/>
      <c r="Q623" s="169" t="s">
        <v>1583</v>
      </c>
      <c r="R623" s="169" t="s">
        <v>1584</v>
      </c>
      <c r="S623" s="169" t="s">
        <v>1585</v>
      </c>
      <c r="T623" s="143"/>
      <c r="U623" s="143"/>
      <c r="V623" s="143"/>
      <c r="W623" s="163" t="s">
        <v>3095</v>
      </c>
      <c r="X623" s="164"/>
      <c r="Y623" s="164"/>
      <c r="Z623" s="164"/>
      <c r="AA623" s="163"/>
      <c r="AB623" s="163"/>
      <c r="AC623" s="164"/>
      <c r="AD623" s="164"/>
      <c r="AE623" s="163"/>
      <c r="AF623" s="164"/>
      <c r="AG623" s="164"/>
      <c r="AH623" s="170"/>
    </row>
    <row r="624" spans="1:34" ht="15" customHeight="1" x14ac:dyDescent="0.3">
      <c r="A624" s="138">
        <v>4405</v>
      </c>
      <c r="B624" s="163"/>
      <c r="C624" s="164"/>
      <c r="D624" s="164"/>
      <c r="E624" s="161">
        <f>COUNTIF(F624:F628,"&gt;0")</f>
        <v>4</v>
      </c>
      <c r="F624" s="161"/>
      <c r="G624" s="162" t="s">
        <v>3096</v>
      </c>
      <c r="H624" s="162" t="s">
        <v>3097</v>
      </c>
      <c r="I624" s="164"/>
      <c r="J624" s="167"/>
      <c r="K624" s="168"/>
      <c r="L624" s="164"/>
      <c r="M624" s="164"/>
      <c r="N624" s="164"/>
      <c r="O624" s="164"/>
      <c r="P624" s="199"/>
      <c r="Q624" s="143"/>
      <c r="R624" s="143"/>
      <c r="S624" s="143"/>
      <c r="T624" s="143"/>
      <c r="U624" s="143"/>
      <c r="V624" s="143"/>
      <c r="W624" s="163"/>
      <c r="X624" s="164"/>
      <c r="Y624" s="164"/>
      <c r="Z624" s="164"/>
      <c r="AA624" s="163"/>
      <c r="AB624" s="163"/>
      <c r="AC624" s="164"/>
      <c r="AD624" s="164"/>
      <c r="AE624" s="163"/>
      <c r="AF624" s="164"/>
      <c r="AG624" s="164"/>
      <c r="AH624" s="170"/>
    </row>
    <row r="625" spans="1:34" ht="15" customHeight="1" x14ac:dyDescent="0.3">
      <c r="A625" s="138">
        <v>4406</v>
      </c>
      <c r="B625" s="163"/>
      <c r="C625" s="164"/>
      <c r="D625" s="164"/>
      <c r="E625" s="164"/>
      <c r="F625" s="164">
        <f t="shared" ref="F625:F628" si="170">I625</f>
        <v>1</v>
      </c>
      <c r="G625" s="165" t="s">
        <v>3098</v>
      </c>
      <c r="H625" s="166" t="s">
        <v>3099</v>
      </c>
      <c r="I625" s="164">
        <v>1</v>
      </c>
      <c r="J625" s="167">
        <v>1</v>
      </c>
      <c r="K625" s="168">
        <f>COUNT(I625:I625)</f>
        <v>1</v>
      </c>
      <c r="L625" s="164"/>
      <c r="M625" s="164"/>
      <c r="N625" s="164"/>
      <c r="O625" s="164"/>
      <c r="P625" s="199"/>
      <c r="Q625" s="169" t="s">
        <v>1583</v>
      </c>
      <c r="R625" s="169" t="s">
        <v>1584</v>
      </c>
      <c r="S625" s="169" t="s">
        <v>1585</v>
      </c>
      <c r="T625" s="143"/>
      <c r="U625" s="143"/>
      <c r="V625" s="143"/>
      <c r="W625" s="163" t="s">
        <v>3100</v>
      </c>
      <c r="X625" s="164"/>
      <c r="Y625" s="164"/>
      <c r="Z625" s="164"/>
      <c r="AA625" s="163"/>
      <c r="AB625" s="163"/>
      <c r="AC625" s="164"/>
      <c r="AD625" s="164"/>
      <c r="AE625" s="163"/>
      <c r="AF625" s="164" t="s">
        <v>1637</v>
      </c>
      <c r="AG625" s="164"/>
      <c r="AH625" s="170"/>
    </row>
    <row r="626" spans="1:34" ht="15" customHeight="1" x14ac:dyDescent="0.3">
      <c r="A626" s="138">
        <v>4407</v>
      </c>
      <c r="B626" s="163"/>
      <c r="C626" s="164"/>
      <c r="D626" s="164"/>
      <c r="E626" s="164"/>
      <c r="F626" s="164">
        <f t="shared" si="170"/>
        <v>1</v>
      </c>
      <c r="G626" s="165" t="s">
        <v>3101</v>
      </c>
      <c r="H626" s="166" t="s">
        <v>3102</v>
      </c>
      <c r="I626" s="164">
        <v>1</v>
      </c>
      <c r="J626" s="167">
        <v>1</v>
      </c>
      <c r="K626" s="168">
        <f>COUNT(I626:I626)</f>
        <v>1</v>
      </c>
      <c r="L626" s="164"/>
      <c r="M626" s="164"/>
      <c r="N626" s="164"/>
      <c r="O626" s="164"/>
      <c r="P626" s="199"/>
      <c r="Q626" s="169" t="s">
        <v>1583</v>
      </c>
      <c r="R626" s="169" t="s">
        <v>1584</v>
      </c>
      <c r="S626" s="169" t="s">
        <v>1585</v>
      </c>
      <c r="T626" s="143"/>
      <c r="U626" s="143"/>
      <c r="V626" s="143"/>
      <c r="W626" s="163" t="s">
        <v>3103</v>
      </c>
      <c r="X626" s="164"/>
      <c r="Y626" s="164"/>
      <c r="Z626" s="164"/>
      <c r="AA626" s="163"/>
      <c r="AB626" s="163"/>
      <c r="AC626" s="164"/>
      <c r="AD626" s="164"/>
      <c r="AE626" s="163"/>
      <c r="AF626" s="164"/>
      <c r="AG626" s="164" t="s">
        <v>1587</v>
      </c>
      <c r="AH626" s="170"/>
    </row>
    <row r="627" spans="1:34" ht="15" customHeight="1" x14ac:dyDescent="0.3">
      <c r="A627" s="138">
        <v>4408</v>
      </c>
      <c r="B627" s="163"/>
      <c r="C627" s="164"/>
      <c r="D627" s="164"/>
      <c r="E627" s="164"/>
      <c r="F627" s="164">
        <f t="shared" si="170"/>
        <v>1</v>
      </c>
      <c r="G627" s="165" t="s">
        <v>3104</v>
      </c>
      <c r="H627" s="166" t="s">
        <v>3105</v>
      </c>
      <c r="I627" s="164">
        <v>1</v>
      </c>
      <c r="J627" s="167">
        <v>1</v>
      </c>
      <c r="K627" s="168">
        <f>COUNT(I627:I627)</f>
        <v>1</v>
      </c>
      <c r="L627" s="155"/>
      <c r="M627" s="164"/>
      <c r="N627" s="164"/>
      <c r="O627" s="164"/>
      <c r="P627" s="199"/>
      <c r="Q627" s="169" t="s">
        <v>1583</v>
      </c>
      <c r="R627" s="169" t="s">
        <v>1584</v>
      </c>
      <c r="S627" s="169" t="s">
        <v>1585</v>
      </c>
      <c r="T627" s="143"/>
      <c r="U627" s="143"/>
      <c r="V627" s="143"/>
      <c r="W627" s="163" t="s">
        <v>3106</v>
      </c>
      <c r="X627" s="164"/>
      <c r="Y627" s="164"/>
      <c r="Z627" s="164"/>
      <c r="AA627" s="163"/>
      <c r="AB627" s="163"/>
      <c r="AC627" s="164"/>
      <c r="AD627" s="164"/>
      <c r="AE627" s="163"/>
      <c r="AF627" s="164"/>
      <c r="AG627" s="164"/>
      <c r="AH627" s="170"/>
    </row>
    <row r="628" spans="1:34" ht="15" customHeight="1" x14ac:dyDescent="0.3">
      <c r="A628" s="138">
        <v>4410</v>
      </c>
      <c r="B628" s="163"/>
      <c r="C628" s="164"/>
      <c r="D628" s="164"/>
      <c r="E628" s="164"/>
      <c r="F628" s="164">
        <f t="shared" si="170"/>
        <v>1</v>
      </c>
      <c r="G628" s="165" t="s">
        <v>3107</v>
      </c>
      <c r="H628" s="166" t="s">
        <v>3108</v>
      </c>
      <c r="I628" s="164">
        <v>1</v>
      </c>
      <c r="J628" s="167">
        <v>1</v>
      </c>
      <c r="K628" s="168">
        <f>COUNT(I628:I628)</f>
        <v>1</v>
      </c>
      <c r="L628" s="164"/>
      <c r="M628" s="164"/>
      <c r="N628" s="164"/>
      <c r="O628" s="164"/>
      <c r="P628" s="199"/>
      <c r="Q628" s="169" t="s">
        <v>1583</v>
      </c>
      <c r="R628" s="169" t="s">
        <v>1584</v>
      </c>
      <c r="S628" s="169" t="s">
        <v>1585</v>
      </c>
      <c r="T628" s="143"/>
      <c r="U628" s="143"/>
      <c r="V628" s="143"/>
      <c r="W628" s="163" t="s">
        <v>3109</v>
      </c>
      <c r="X628" s="164"/>
      <c r="Y628" s="164"/>
      <c r="Z628" s="164"/>
      <c r="AA628" s="163"/>
      <c r="AB628" s="163"/>
      <c r="AC628" s="164"/>
      <c r="AD628" s="164"/>
      <c r="AE628" s="163"/>
      <c r="AF628" s="164"/>
      <c r="AG628" s="164"/>
      <c r="AH628" s="170"/>
    </row>
    <row r="629" spans="1:34" ht="15" customHeight="1" x14ac:dyDescent="0.3">
      <c r="A629" s="138">
        <v>4412</v>
      </c>
      <c r="B629" s="150"/>
      <c r="C629" s="151">
        <f>COUNTIF(D629:D639,"&gt;0")</f>
        <v>2</v>
      </c>
      <c r="D629" s="151"/>
      <c r="E629" s="151"/>
      <c r="F629" s="151"/>
      <c r="G629" s="152" t="s">
        <v>3110</v>
      </c>
      <c r="H629" s="152" t="s">
        <v>3111</v>
      </c>
      <c r="I629" s="159"/>
      <c r="J629" s="160"/>
      <c r="K629" s="155"/>
      <c r="L629" s="159"/>
      <c r="M629" s="159"/>
      <c r="N629" s="159"/>
      <c r="O629" s="159"/>
      <c r="P629" s="199"/>
      <c r="Q629" s="143"/>
      <c r="R629" s="143"/>
      <c r="S629" s="143"/>
      <c r="T629" s="143"/>
      <c r="U629" s="143"/>
      <c r="V629" s="143"/>
      <c r="W629" s="144"/>
      <c r="X629" s="144"/>
      <c r="Y629" s="144"/>
      <c r="Z629" s="144"/>
      <c r="AA629" s="144"/>
      <c r="AB629" s="144"/>
      <c r="AC629" s="144"/>
      <c r="AD629" s="144"/>
      <c r="AE629" s="144"/>
      <c r="AF629" s="144"/>
      <c r="AG629" s="144"/>
      <c r="AH629" s="145"/>
    </row>
    <row r="630" spans="1:34" ht="15" customHeight="1" x14ac:dyDescent="0.3">
      <c r="A630" s="138">
        <v>4435</v>
      </c>
      <c r="B630" s="150"/>
      <c r="C630" s="150"/>
      <c r="D630" s="157">
        <f>COUNTIF(E630:E634,"&gt;0")</f>
        <v>2</v>
      </c>
      <c r="E630" s="157"/>
      <c r="F630" s="157"/>
      <c r="G630" s="158" t="s">
        <v>3112</v>
      </c>
      <c r="H630" s="158" t="s">
        <v>3113</v>
      </c>
      <c r="I630" s="159"/>
      <c r="J630" s="160"/>
      <c r="K630" s="155"/>
      <c r="L630" s="159"/>
      <c r="M630" s="159"/>
      <c r="N630" s="159"/>
      <c r="O630" s="159"/>
      <c r="P630" s="199"/>
      <c r="Q630" s="143"/>
      <c r="R630" s="143"/>
      <c r="S630" s="143"/>
      <c r="T630" s="143"/>
      <c r="U630" s="143"/>
      <c r="V630" s="143"/>
      <c r="W630" s="144"/>
      <c r="X630" s="144"/>
      <c r="Y630" s="144"/>
      <c r="Z630" s="144"/>
      <c r="AA630" s="144"/>
      <c r="AB630" s="144"/>
      <c r="AC630" s="144"/>
      <c r="AD630" s="144"/>
      <c r="AE630" s="144"/>
      <c r="AF630" s="144"/>
      <c r="AG630" s="144"/>
      <c r="AH630" s="145"/>
    </row>
    <row r="631" spans="1:34" ht="15" customHeight="1" x14ac:dyDescent="0.3">
      <c r="A631" s="138">
        <v>4436</v>
      </c>
      <c r="B631" s="163"/>
      <c r="C631" s="164"/>
      <c r="D631" s="150"/>
      <c r="E631" s="161">
        <f>COUNTIF(F631:F632,"&gt;0")</f>
        <v>1</v>
      </c>
      <c r="F631" s="161"/>
      <c r="G631" s="162" t="s">
        <v>3114</v>
      </c>
      <c r="H631" s="162" t="s">
        <v>3115</v>
      </c>
      <c r="I631" s="164"/>
      <c r="J631" s="167"/>
      <c r="K631" s="164"/>
      <c r="L631" s="164"/>
      <c r="M631" s="164"/>
      <c r="N631" s="164"/>
      <c r="O631" s="164"/>
      <c r="P631" s="199"/>
      <c r="Q631" s="143"/>
      <c r="R631" s="143"/>
      <c r="S631" s="143"/>
      <c r="T631" s="143"/>
      <c r="U631" s="143"/>
      <c r="V631" s="143"/>
      <c r="W631" s="163"/>
      <c r="X631" s="164"/>
      <c r="Y631" s="164"/>
      <c r="Z631" s="164"/>
      <c r="AA631" s="163"/>
      <c r="AB631" s="163"/>
      <c r="AC631" s="164"/>
      <c r="AD631" s="164"/>
      <c r="AE631" s="163"/>
      <c r="AF631" s="164"/>
      <c r="AG631" s="164"/>
      <c r="AH631" s="170"/>
    </row>
    <row r="632" spans="1:34" ht="15" customHeight="1" x14ac:dyDescent="0.3">
      <c r="A632" s="138">
        <v>4437</v>
      </c>
      <c r="B632" s="163"/>
      <c r="C632" s="164"/>
      <c r="D632" s="164"/>
      <c r="E632" s="164"/>
      <c r="F632" s="164">
        <f t="shared" ref="F632" si="171">I632</f>
        <v>1</v>
      </c>
      <c r="G632" s="165" t="s">
        <v>3116</v>
      </c>
      <c r="H632" s="166" t="s">
        <v>3117</v>
      </c>
      <c r="I632" s="164">
        <v>1</v>
      </c>
      <c r="J632" s="167">
        <v>1</v>
      </c>
      <c r="K632" s="168">
        <f>COUNT(I632:I632)</f>
        <v>1</v>
      </c>
      <c r="L632" s="164"/>
      <c r="M632" s="164"/>
      <c r="N632" s="164"/>
      <c r="O632" s="164"/>
      <c r="P632" s="199"/>
      <c r="Q632" s="169" t="s">
        <v>1763</v>
      </c>
      <c r="R632" s="169" t="s">
        <v>1584</v>
      </c>
      <c r="S632" s="169" t="s">
        <v>1584</v>
      </c>
      <c r="T632" s="169" t="s">
        <v>1764</v>
      </c>
      <c r="U632" s="143"/>
      <c r="V632" s="143"/>
      <c r="W632" s="163" t="s">
        <v>3118</v>
      </c>
      <c r="X632" s="164"/>
      <c r="Y632" s="164"/>
      <c r="Z632" s="164"/>
      <c r="AA632" s="163"/>
      <c r="AB632" s="163" t="s">
        <v>1786</v>
      </c>
      <c r="AC632" s="164"/>
      <c r="AD632" s="164"/>
      <c r="AE632" s="163"/>
      <c r="AF632" s="164"/>
      <c r="AG632" s="164"/>
      <c r="AH632" s="170"/>
    </row>
    <row r="633" spans="1:34" ht="15" customHeight="1" x14ac:dyDescent="0.3">
      <c r="A633" s="138">
        <v>4448</v>
      </c>
      <c r="B633" s="163"/>
      <c r="C633" s="164"/>
      <c r="D633" s="164"/>
      <c r="E633" s="161">
        <f>COUNTIF(F633:F634,"&gt;0")</f>
        <v>1</v>
      </c>
      <c r="F633" s="161"/>
      <c r="G633" s="162" t="s">
        <v>3119</v>
      </c>
      <c r="H633" s="162" t="s">
        <v>3120</v>
      </c>
      <c r="I633" s="164"/>
      <c r="J633" s="167"/>
      <c r="K633" s="168"/>
      <c r="L633" s="164"/>
      <c r="M633" s="164"/>
      <c r="N633" s="164"/>
      <c r="O633" s="164"/>
      <c r="P633" s="199"/>
      <c r="Q633" s="143"/>
      <c r="R633" s="143"/>
      <c r="S633" s="143"/>
      <c r="T633" s="143"/>
      <c r="U633" s="143"/>
      <c r="V633" s="143"/>
      <c r="W633" s="163"/>
      <c r="X633" s="164"/>
      <c r="Y633" s="164"/>
      <c r="Z633" s="164"/>
      <c r="AA633" s="163"/>
      <c r="AB633" s="163"/>
      <c r="AC633" s="164"/>
      <c r="AD633" s="164"/>
      <c r="AE633" s="163"/>
      <c r="AF633" s="164"/>
      <c r="AG633" s="164"/>
      <c r="AH633" s="170"/>
    </row>
    <row r="634" spans="1:34" ht="15" customHeight="1" x14ac:dyDescent="0.3">
      <c r="A634" s="138">
        <v>4457</v>
      </c>
      <c r="B634" s="163"/>
      <c r="C634" s="164"/>
      <c r="D634" s="164"/>
      <c r="E634" s="164"/>
      <c r="F634" s="164">
        <f t="shared" ref="F634" si="172">I634</f>
        <v>1</v>
      </c>
      <c r="G634" s="194" t="s">
        <v>3121</v>
      </c>
      <c r="H634" s="163" t="s">
        <v>3122</v>
      </c>
      <c r="I634" s="164">
        <v>1</v>
      </c>
      <c r="J634" s="167">
        <v>1</v>
      </c>
      <c r="K634" s="168">
        <f t="shared" ref="K634" si="173">COUNT(I634:I634)</f>
        <v>1</v>
      </c>
      <c r="L634" s="164"/>
      <c r="M634" s="164"/>
      <c r="N634" s="164"/>
      <c r="O634" s="164"/>
      <c r="P634" s="199"/>
      <c r="Q634" s="195" t="s">
        <v>1689</v>
      </c>
      <c r="R634" s="143"/>
      <c r="S634" s="143"/>
      <c r="T634" s="143"/>
      <c r="U634" s="169" t="s">
        <v>1690</v>
      </c>
      <c r="V634" s="169" t="s">
        <v>1690</v>
      </c>
      <c r="W634" s="163" t="s">
        <v>3123</v>
      </c>
      <c r="X634" s="164"/>
      <c r="Y634" s="164"/>
      <c r="Z634" s="164"/>
      <c r="AA634" s="163"/>
      <c r="AB634" s="163"/>
      <c r="AC634" s="164"/>
      <c r="AD634" s="164"/>
      <c r="AE634" s="163"/>
      <c r="AF634" s="164"/>
      <c r="AG634" s="164"/>
      <c r="AH634" s="170"/>
    </row>
    <row r="635" spans="1:34" ht="15" customHeight="1" x14ac:dyDescent="0.3">
      <c r="A635" s="138">
        <v>4470</v>
      </c>
      <c r="B635" s="150"/>
      <c r="C635" s="150"/>
      <c r="D635" s="157">
        <f>COUNTIF(E635:E639,"&gt;0")</f>
        <v>2</v>
      </c>
      <c r="E635" s="157"/>
      <c r="F635" s="157"/>
      <c r="G635" s="158" t="s">
        <v>3124</v>
      </c>
      <c r="H635" s="158" t="s">
        <v>3125</v>
      </c>
      <c r="I635" s="159"/>
      <c r="J635" s="160"/>
      <c r="K635" s="155"/>
      <c r="L635" s="159"/>
      <c r="M635" s="159"/>
      <c r="N635" s="159"/>
      <c r="O635" s="159"/>
      <c r="P635" s="199"/>
      <c r="Q635" s="143"/>
      <c r="R635" s="143"/>
      <c r="S635" s="143"/>
      <c r="T635" s="143"/>
      <c r="U635" s="143"/>
      <c r="V635" s="143"/>
      <c r="W635" s="144"/>
      <c r="X635" s="144"/>
      <c r="Y635" s="144"/>
      <c r="Z635" s="144"/>
      <c r="AA635" s="144"/>
      <c r="AB635" s="144"/>
      <c r="AC635" s="144"/>
      <c r="AD635" s="144"/>
      <c r="AE635" s="144"/>
      <c r="AF635" s="144"/>
      <c r="AG635" s="144"/>
      <c r="AH635" s="145"/>
    </row>
    <row r="636" spans="1:34" ht="15" customHeight="1" x14ac:dyDescent="0.3">
      <c r="A636" s="138">
        <v>4471</v>
      </c>
      <c r="B636" s="150"/>
      <c r="C636" s="150"/>
      <c r="D636" s="150"/>
      <c r="E636" s="161">
        <f>COUNTIF(F636:F637,"&gt;0")</f>
        <v>1</v>
      </c>
      <c r="F636" s="161"/>
      <c r="G636" s="162" t="s">
        <v>3126</v>
      </c>
      <c r="H636" s="162" t="s">
        <v>3127</v>
      </c>
      <c r="I636" s="159"/>
      <c r="J636" s="160"/>
      <c r="K636" s="155"/>
      <c r="L636" s="159"/>
      <c r="M636" s="159"/>
      <c r="N636" s="159"/>
      <c r="O636" s="159"/>
      <c r="P636" s="199"/>
      <c r="Q636" s="143"/>
      <c r="R636" s="143"/>
      <c r="S636" s="143"/>
      <c r="T636" s="143"/>
      <c r="U636" s="143"/>
      <c r="V636" s="143"/>
      <c r="W636" s="144"/>
      <c r="X636" s="144"/>
      <c r="Y636" s="144"/>
      <c r="Z636" s="144"/>
      <c r="AA636" s="144"/>
      <c r="AB636" s="144"/>
      <c r="AC636" s="144"/>
      <c r="AD636" s="144"/>
      <c r="AE636" s="144"/>
      <c r="AF636" s="144"/>
      <c r="AG636" s="144"/>
      <c r="AH636" s="145"/>
    </row>
    <row r="637" spans="1:34" ht="15" customHeight="1" x14ac:dyDescent="0.3">
      <c r="A637" s="138">
        <v>4473</v>
      </c>
      <c r="B637" s="163"/>
      <c r="C637" s="164"/>
      <c r="D637" s="164"/>
      <c r="E637" s="164"/>
      <c r="F637" s="164">
        <f>I637</f>
        <v>1</v>
      </c>
      <c r="G637" s="165" t="s">
        <v>3128</v>
      </c>
      <c r="H637" s="166" t="s">
        <v>3129</v>
      </c>
      <c r="I637" s="164">
        <v>1</v>
      </c>
      <c r="J637" s="167">
        <v>1</v>
      </c>
      <c r="K637" s="168">
        <f>COUNT(I637:I637)</f>
        <v>1</v>
      </c>
      <c r="L637" s="164"/>
      <c r="M637" s="164"/>
      <c r="N637" s="164"/>
      <c r="O637" s="164"/>
      <c r="P637" s="199"/>
      <c r="Q637" s="169" t="s">
        <v>1583</v>
      </c>
      <c r="R637" s="169" t="s">
        <v>1584</v>
      </c>
      <c r="S637" s="169" t="s">
        <v>1585</v>
      </c>
      <c r="T637" s="143"/>
      <c r="U637" s="143"/>
      <c r="V637" s="143"/>
      <c r="W637" s="163" t="s">
        <v>3130</v>
      </c>
      <c r="X637" s="164"/>
      <c r="Y637" s="164"/>
      <c r="Z637" s="164"/>
      <c r="AA637" s="163"/>
      <c r="AB637" s="163"/>
      <c r="AC637" s="164"/>
      <c r="AD637" s="164"/>
      <c r="AE637" s="163"/>
      <c r="AF637" s="164"/>
      <c r="AG637" s="164"/>
      <c r="AH637" s="170"/>
    </row>
    <row r="638" spans="1:34" ht="15" customHeight="1" x14ac:dyDescent="0.3">
      <c r="A638" s="138">
        <v>4475</v>
      </c>
      <c r="B638" s="163"/>
      <c r="C638" s="164"/>
      <c r="D638" s="164"/>
      <c r="E638" s="161">
        <f>COUNTIF(F638:F639,"&gt;0")</f>
        <v>1</v>
      </c>
      <c r="F638" s="161"/>
      <c r="G638" s="162" t="s">
        <v>3131</v>
      </c>
      <c r="H638" s="162" t="s">
        <v>3132</v>
      </c>
      <c r="I638" s="164"/>
      <c r="J638" s="167"/>
      <c r="K638" s="168"/>
      <c r="L638" s="164"/>
      <c r="M638" s="164"/>
      <c r="N638" s="164"/>
      <c r="O638" s="164"/>
      <c r="P638" s="199"/>
      <c r="Q638" s="143"/>
      <c r="R638" s="143"/>
      <c r="S638" s="143"/>
      <c r="T638" s="143"/>
      <c r="U638" s="143"/>
      <c r="V638" s="143"/>
      <c r="W638" s="163"/>
      <c r="X638" s="164"/>
      <c r="Y638" s="164"/>
      <c r="Z638" s="164"/>
      <c r="AA638" s="163"/>
      <c r="AB638" s="163"/>
      <c r="AC638" s="164"/>
      <c r="AD638" s="164"/>
      <c r="AE638" s="163"/>
      <c r="AF638" s="164"/>
      <c r="AG638" s="164"/>
      <c r="AH638" s="170"/>
    </row>
    <row r="639" spans="1:34" ht="15" customHeight="1" x14ac:dyDescent="0.3">
      <c r="A639" s="138">
        <v>4476</v>
      </c>
      <c r="B639" s="163"/>
      <c r="C639" s="164"/>
      <c r="D639" s="164"/>
      <c r="E639" s="164"/>
      <c r="F639" s="164">
        <f t="shared" ref="F639" si="174">I639</f>
        <v>1</v>
      </c>
      <c r="G639" s="194" t="s">
        <v>3133</v>
      </c>
      <c r="H639" s="166" t="s">
        <v>3134</v>
      </c>
      <c r="I639" s="164">
        <v>1</v>
      </c>
      <c r="J639" s="167">
        <v>1</v>
      </c>
      <c r="K639" s="168">
        <f>COUNT(I639:I639)</f>
        <v>1</v>
      </c>
      <c r="L639" s="164"/>
      <c r="M639" s="164"/>
      <c r="N639" s="164"/>
      <c r="O639" s="164"/>
      <c r="P639" s="199"/>
      <c r="Q639" s="195" t="s">
        <v>1689</v>
      </c>
      <c r="R639" s="143"/>
      <c r="S639" s="143"/>
      <c r="T639" s="143"/>
      <c r="U639" s="169" t="s">
        <v>1690</v>
      </c>
      <c r="V639" s="169" t="s">
        <v>1690</v>
      </c>
      <c r="W639" s="163" t="s">
        <v>3135</v>
      </c>
      <c r="X639" s="164"/>
      <c r="Y639" s="164"/>
      <c r="Z639" s="164"/>
      <c r="AA639" s="163"/>
      <c r="AB639" s="163"/>
      <c r="AC639" s="164"/>
      <c r="AD639" s="164"/>
      <c r="AE639" s="163"/>
      <c r="AF639" s="164"/>
      <c r="AG639" s="164"/>
      <c r="AH639" s="170"/>
    </row>
    <row r="640" spans="1:34" ht="15" customHeight="1" x14ac:dyDescent="0.3">
      <c r="A640" s="138">
        <v>4479</v>
      </c>
      <c r="B640" s="150"/>
      <c r="C640" s="151">
        <f>COUNTIF(D640:D648,"&gt;0")</f>
        <v>1</v>
      </c>
      <c r="D640" s="151"/>
      <c r="E640" s="151"/>
      <c r="F640" s="151"/>
      <c r="G640" s="152" t="s">
        <v>3136</v>
      </c>
      <c r="H640" s="152" t="s">
        <v>3137</v>
      </c>
      <c r="I640" s="159"/>
      <c r="J640" s="160"/>
      <c r="K640" s="155"/>
      <c r="L640" s="159"/>
      <c r="M640" s="159"/>
      <c r="N640" s="159"/>
      <c r="O640" s="159"/>
      <c r="P640" s="199"/>
      <c r="Q640" s="143"/>
      <c r="R640" s="143"/>
      <c r="S640" s="143"/>
      <c r="T640" s="143"/>
      <c r="U640" s="143"/>
      <c r="V640" s="143"/>
      <c r="W640" s="144"/>
      <c r="X640" s="144"/>
      <c r="Y640" s="144"/>
      <c r="Z640" s="144"/>
      <c r="AA640" s="144"/>
      <c r="AB640" s="144"/>
      <c r="AC640" s="144"/>
      <c r="AD640" s="144"/>
      <c r="AE640" s="144"/>
      <c r="AF640" s="144"/>
      <c r="AG640" s="144"/>
      <c r="AH640" s="145"/>
    </row>
    <row r="641" spans="1:34" ht="15" customHeight="1" x14ac:dyDescent="0.3">
      <c r="A641" s="138">
        <v>4524</v>
      </c>
      <c r="B641" s="150"/>
      <c r="C641" s="150"/>
      <c r="D641" s="157">
        <f>COUNTIF(E641:E648,"&gt;0")</f>
        <v>1</v>
      </c>
      <c r="E641" s="157"/>
      <c r="F641" s="157"/>
      <c r="G641" s="158" t="s">
        <v>3138</v>
      </c>
      <c r="H641" s="158" t="s">
        <v>3139</v>
      </c>
      <c r="I641" s="153"/>
      <c r="J641" s="154"/>
      <c r="K641" s="155"/>
      <c r="L641" s="153"/>
      <c r="M641" s="153"/>
      <c r="N641" s="153"/>
      <c r="O641" s="153"/>
      <c r="P641" s="199"/>
      <c r="Q641" s="143"/>
      <c r="R641" s="143"/>
      <c r="S641" s="143"/>
      <c r="T641" s="143"/>
      <c r="U641" s="143"/>
      <c r="V641" s="143"/>
      <c r="W641" s="144"/>
      <c r="X641" s="144"/>
      <c r="Y641" s="144"/>
      <c r="Z641" s="144"/>
      <c r="AA641" s="144"/>
      <c r="AB641" s="144"/>
      <c r="AC641" s="144"/>
      <c r="AD641" s="144"/>
      <c r="AE641" s="144"/>
      <c r="AF641" s="144"/>
      <c r="AG641" s="144"/>
      <c r="AH641" s="145"/>
    </row>
    <row r="642" spans="1:34" ht="15" customHeight="1" x14ac:dyDescent="0.3">
      <c r="A642" s="138">
        <v>4525</v>
      </c>
      <c r="B642" s="163"/>
      <c r="C642" s="164"/>
      <c r="D642" s="150"/>
      <c r="E642" s="161">
        <f>COUNTIF(F642:F648,"&gt;0")</f>
        <v>6</v>
      </c>
      <c r="F642" s="161"/>
      <c r="G642" s="162" t="s">
        <v>3140</v>
      </c>
      <c r="H642" s="162" t="s">
        <v>3141</v>
      </c>
      <c r="I642" s="164"/>
      <c r="J642" s="167"/>
      <c r="K642" s="164"/>
      <c r="L642" s="164"/>
      <c r="M642" s="164"/>
      <c r="N642" s="164"/>
      <c r="O642" s="164"/>
      <c r="P642" s="199"/>
      <c r="Q642" s="143"/>
      <c r="R642" s="143"/>
      <c r="S642" s="143"/>
      <c r="T642" s="143"/>
      <c r="U642" s="143"/>
      <c r="V642" s="143"/>
      <c r="W642" s="163"/>
      <c r="X642" s="164"/>
      <c r="Y642" s="164"/>
      <c r="Z642" s="164"/>
      <c r="AA642" s="163"/>
      <c r="AB642" s="163"/>
      <c r="AC642" s="164"/>
      <c r="AD642" s="164"/>
      <c r="AE642" s="163"/>
      <c r="AF642" s="164"/>
      <c r="AG642" s="164"/>
      <c r="AH642" s="170"/>
    </row>
    <row r="643" spans="1:34" ht="15" customHeight="1" x14ac:dyDescent="0.3">
      <c r="A643" s="138">
        <v>4550</v>
      </c>
      <c r="B643" s="163"/>
      <c r="C643" s="164"/>
      <c r="D643" s="164"/>
      <c r="E643" s="164"/>
      <c r="F643" s="164">
        <f t="shared" ref="F643:F648" si="175">I643</f>
        <v>1</v>
      </c>
      <c r="G643" s="165" t="s">
        <v>3142</v>
      </c>
      <c r="H643" s="166" t="s">
        <v>3143</v>
      </c>
      <c r="I643" s="164">
        <v>1</v>
      </c>
      <c r="J643" s="167">
        <v>1</v>
      </c>
      <c r="K643" s="168">
        <f t="shared" ref="K643:K645" si="176">COUNT(I643:I643)</f>
        <v>1</v>
      </c>
      <c r="L643" s="164"/>
      <c r="M643" s="164"/>
      <c r="N643" s="164"/>
      <c r="O643" s="164"/>
      <c r="P643" s="199"/>
      <c r="Q643" s="169" t="s">
        <v>1583</v>
      </c>
      <c r="R643" s="169" t="s">
        <v>1584</v>
      </c>
      <c r="S643" s="169" t="s">
        <v>1585</v>
      </c>
      <c r="T643" s="143"/>
      <c r="U643" s="143"/>
      <c r="V643" s="143"/>
      <c r="W643" s="163" t="s">
        <v>3144</v>
      </c>
      <c r="X643" s="164"/>
      <c r="Y643" s="164"/>
      <c r="Z643" s="164"/>
      <c r="AA643" s="163"/>
      <c r="AB643" s="163"/>
      <c r="AC643" s="164"/>
      <c r="AD643" s="164"/>
      <c r="AE643" s="163"/>
      <c r="AF643" s="164"/>
      <c r="AG643" s="164"/>
      <c r="AH643" s="170"/>
    </row>
    <row r="644" spans="1:34" ht="15" customHeight="1" x14ac:dyDescent="0.3">
      <c r="A644" s="138">
        <v>4554</v>
      </c>
      <c r="B644" s="163"/>
      <c r="C644" s="164"/>
      <c r="D644" s="164"/>
      <c r="E644" s="164"/>
      <c r="F644" s="164">
        <f t="shared" si="175"/>
        <v>1</v>
      </c>
      <c r="G644" s="165" t="s">
        <v>3145</v>
      </c>
      <c r="H644" s="166" t="s">
        <v>3146</v>
      </c>
      <c r="I644" s="164">
        <v>1</v>
      </c>
      <c r="J644" s="167">
        <v>1</v>
      </c>
      <c r="K644" s="168">
        <f t="shared" si="176"/>
        <v>1</v>
      </c>
      <c r="L644" s="164"/>
      <c r="M644" s="164"/>
      <c r="N644" s="164"/>
      <c r="O644" s="164"/>
      <c r="P644" s="199"/>
      <c r="Q644" s="169" t="s">
        <v>1583</v>
      </c>
      <c r="R644" s="169" t="s">
        <v>1584</v>
      </c>
      <c r="S644" s="169" t="s">
        <v>1585</v>
      </c>
      <c r="T644" s="143"/>
      <c r="U644" s="143"/>
      <c r="V644" s="143"/>
      <c r="W644" s="163" t="s">
        <v>3147</v>
      </c>
      <c r="X644" s="164"/>
      <c r="Y644" s="164"/>
      <c r="Z644" s="164"/>
      <c r="AA644" s="163"/>
      <c r="AB644" s="163"/>
      <c r="AC644" s="164"/>
      <c r="AD644" s="164"/>
      <c r="AE644" s="163"/>
      <c r="AF644" s="164"/>
      <c r="AG644" s="164"/>
      <c r="AH644" s="170"/>
    </row>
    <row r="645" spans="1:34" ht="15" customHeight="1" x14ac:dyDescent="0.3">
      <c r="A645" s="138">
        <v>4555</v>
      </c>
      <c r="B645" s="163"/>
      <c r="C645" s="164"/>
      <c r="D645" s="164"/>
      <c r="E645" s="164"/>
      <c r="F645" s="164">
        <f t="shared" si="175"/>
        <v>1</v>
      </c>
      <c r="G645" s="165" t="s">
        <v>3148</v>
      </c>
      <c r="H645" s="166" t="s">
        <v>3149</v>
      </c>
      <c r="I645" s="164">
        <v>1</v>
      </c>
      <c r="J645" s="167">
        <v>1</v>
      </c>
      <c r="K645" s="168">
        <f t="shared" si="176"/>
        <v>1</v>
      </c>
      <c r="L645" s="164"/>
      <c r="M645" s="164"/>
      <c r="N645" s="164"/>
      <c r="O645" s="164"/>
      <c r="P645" s="199"/>
      <c r="Q645" s="169" t="s">
        <v>1583</v>
      </c>
      <c r="R645" s="169" t="s">
        <v>1584</v>
      </c>
      <c r="S645" s="169" t="s">
        <v>1585</v>
      </c>
      <c r="T645" s="143"/>
      <c r="U645" s="143"/>
      <c r="V645" s="143"/>
      <c r="W645" s="163" t="s">
        <v>3150</v>
      </c>
      <c r="X645" s="164"/>
      <c r="Y645" s="164"/>
      <c r="Z645" s="164"/>
      <c r="AA645" s="163"/>
      <c r="AB645" s="163"/>
      <c r="AC645" s="164"/>
      <c r="AD645" s="164"/>
      <c r="AE645" s="163"/>
      <c r="AF645" s="164"/>
      <c r="AG645" s="164"/>
      <c r="AH645" s="170"/>
    </row>
    <row r="646" spans="1:34" ht="15" customHeight="1" x14ac:dyDescent="0.3">
      <c r="A646" s="138">
        <v>4564</v>
      </c>
      <c r="B646" s="163"/>
      <c r="C646" s="164"/>
      <c r="D646" s="164"/>
      <c r="E646" s="164"/>
      <c r="F646" s="164">
        <f t="shared" si="175"/>
        <v>1</v>
      </c>
      <c r="G646" s="165" t="s">
        <v>3151</v>
      </c>
      <c r="H646" s="166" t="s">
        <v>3152</v>
      </c>
      <c r="I646" s="164">
        <v>1</v>
      </c>
      <c r="J646" s="167">
        <v>1</v>
      </c>
      <c r="K646" s="168">
        <f>COUNT(I646:I646)</f>
        <v>1</v>
      </c>
      <c r="L646" s="164"/>
      <c r="M646" s="164"/>
      <c r="N646" s="164"/>
      <c r="O646" s="164"/>
      <c r="P646" s="199"/>
      <c r="Q646" s="169" t="s">
        <v>1583</v>
      </c>
      <c r="R646" s="169" t="s">
        <v>1584</v>
      </c>
      <c r="S646" s="169" t="s">
        <v>1585</v>
      </c>
      <c r="T646" s="143"/>
      <c r="U646" s="143"/>
      <c r="V646" s="143"/>
      <c r="W646" s="163" t="s">
        <v>3153</v>
      </c>
      <c r="X646" s="164"/>
      <c r="Y646" s="164"/>
      <c r="Z646" s="164"/>
      <c r="AA646" s="163"/>
      <c r="AB646" s="163"/>
      <c r="AC646" s="164"/>
      <c r="AD646" s="164"/>
      <c r="AE646" s="163"/>
      <c r="AF646" s="164"/>
      <c r="AG646" s="164"/>
      <c r="AH646" s="170"/>
    </row>
    <row r="647" spans="1:34" ht="15" customHeight="1" x14ac:dyDescent="0.3">
      <c r="A647" s="138">
        <v>4565</v>
      </c>
      <c r="B647" s="163"/>
      <c r="C647" s="164"/>
      <c r="D647" s="164"/>
      <c r="E647" s="164"/>
      <c r="F647" s="164">
        <f t="shared" si="175"/>
        <v>1</v>
      </c>
      <c r="G647" s="165" t="s">
        <v>3154</v>
      </c>
      <c r="H647" s="166" t="s">
        <v>3155</v>
      </c>
      <c r="I647" s="164">
        <v>1</v>
      </c>
      <c r="J647" s="167">
        <v>1</v>
      </c>
      <c r="K647" s="168">
        <f>COUNT(I647:I647)</f>
        <v>1</v>
      </c>
      <c r="L647" s="164"/>
      <c r="M647" s="164"/>
      <c r="N647" s="164"/>
      <c r="O647" s="164"/>
      <c r="P647" s="199"/>
      <c r="Q647" s="169" t="s">
        <v>1583</v>
      </c>
      <c r="R647" s="169" t="s">
        <v>1584</v>
      </c>
      <c r="S647" s="169" t="s">
        <v>1585</v>
      </c>
      <c r="T647" s="143"/>
      <c r="U647" s="143"/>
      <c r="V647" s="143"/>
      <c r="W647" s="163" t="s">
        <v>3156</v>
      </c>
      <c r="X647" s="164"/>
      <c r="Y647" s="164"/>
      <c r="Z647" s="164"/>
      <c r="AA647" s="163"/>
      <c r="AB647" s="163"/>
      <c r="AC647" s="164"/>
      <c r="AD647" s="164"/>
      <c r="AE647" s="163"/>
      <c r="AF647" s="164"/>
      <c r="AG647" s="164"/>
      <c r="AH647" s="170"/>
    </row>
    <row r="648" spans="1:34" ht="15" customHeight="1" x14ac:dyDescent="0.3">
      <c r="A648" s="138">
        <v>4588</v>
      </c>
      <c r="B648" s="163"/>
      <c r="C648" s="164"/>
      <c r="D648" s="164"/>
      <c r="E648" s="164"/>
      <c r="F648" s="164">
        <f t="shared" si="175"/>
        <v>1</v>
      </c>
      <c r="G648" s="165" t="s">
        <v>3157</v>
      </c>
      <c r="H648" s="166" t="s">
        <v>3158</v>
      </c>
      <c r="I648" s="164">
        <v>1</v>
      </c>
      <c r="J648" s="167">
        <v>1</v>
      </c>
      <c r="K648" s="168">
        <f>COUNT(I648:I648)</f>
        <v>1</v>
      </c>
      <c r="L648" s="164"/>
      <c r="M648" s="164"/>
      <c r="N648" s="164"/>
      <c r="O648" s="164"/>
      <c r="P648" s="199"/>
      <c r="Q648" s="169" t="s">
        <v>1583</v>
      </c>
      <c r="R648" s="169" t="s">
        <v>1584</v>
      </c>
      <c r="S648" s="169" t="s">
        <v>1585</v>
      </c>
      <c r="T648" s="143"/>
      <c r="U648" s="143"/>
      <c r="V648" s="143"/>
      <c r="W648" s="163" t="s">
        <v>3159</v>
      </c>
      <c r="X648" s="164"/>
      <c r="Y648" s="164"/>
      <c r="Z648" s="164"/>
      <c r="AA648" s="163"/>
      <c r="AB648" s="163"/>
      <c r="AC648" s="164"/>
      <c r="AD648" s="164"/>
      <c r="AE648" s="163"/>
      <c r="AF648" s="164"/>
      <c r="AG648" s="164"/>
      <c r="AH648" s="170"/>
    </row>
    <row r="649" spans="1:34" ht="15" customHeight="1" x14ac:dyDescent="0.3">
      <c r="A649" s="138">
        <v>4617</v>
      </c>
      <c r="B649" s="150"/>
      <c r="C649" s="151">
        <f>COUNTIF(D649:D657,"&gt;0")</f>
        <v>1</v>
      </c>
      <c r="D649" s="151"/>
      <c r="E649" s="151"/>
      <c r="F649" s="151"/>
      <c r="G649" s="152" t="s">
        <v>3160</v>
      </c>
      <c r="H649" s="152" t="s">
        <v>3161</v>
      </c>
      <c r="I649" s="159"/>
      <c r="J649" s="160"/>
      <c r="K649" s="155"/>
      <c r="L649" s="159"/>
      <c r="M649" s="159"/>
      <c r="N649" s="159"/>
      <c r="O649" s="159"/>
      <c r="P649" s="199"/>
      <c r="Q649" s="143"/>
      <c r="R649" s="143"/>
      <c r="S649" s="143"/>
      <c r="T649" s="143"/>
      <c r="U649" s="143"/>
      <c r="V649" s="143"/>
      <c r="W649" s="144"/>
      <c r="X649" s="144"/>
      <c r="Y649" s="144"/>
      <c r="Z649" s="144"/>
      <c r="AA649" s="144"/>
      <c r="AB649" s="144"/>
      <c r="AC649" s="144"/>
      <c r="AD649" s="144"/>
      <c r="AE649" s="144"/>
      <c r="AF649" s="144"/>
      <c r="AG649" s="144"/>
      <c r="AH649" s="145"/>
    </row>
    <row r="650" spans="1:34" ht="15" customHeight="1" x14ac:dyDescent="0.3">
      <c r="A650" s="138">
        <v>4618</v>
      </c>
      <c r="B650" s="150"/>
      <c r="C650" s="150"/>
      <c r="D650" s="157">
        <f>COUNTIF(E650:E657,"&gt;0")</f>
        <v>3</v>
      </c>
      <c r="E650" s="216"/>
      <c r="F650" s="216"/>
      <c r="G650" s="217" t="s">
        <v>3162</v>
      </c>
      <c r="H650" s="217" t="s">
        <v>3163</v>
      </c>
      <c r="I650" s="159"/>
      <c r="J650" s="160"/>
      <c r="K650" s="155"/>
      <c r="L650" s="159"/>
      <c r="M650" s="159"/>
      <c r="N650" s="159"/>
      <c r="O650" s="159"/>
      <c r="P650" s="199"/>
      <c r="Q650" s="143"/>
      <c r="R650" s="143"/>
      <c r="S650" s="143"/>
      <c r="T650" s="143"/>
      <c r="U650" s="143"/>
      <c r="V650" s="143"/>
      <c r="W650" s="144"/>
      <c r="X650" s="144"/>
      <c r="Y650" s="144"/>
      <c r="Z650" s="144"/>
      <c r="AA650" s="144"/>
      <c r="AB650" s="144"/>
      <c r="AC650" s="144"/>
      <c r="AD650" s="144"/>
      <c r="AE650" s="144"/>
      <c r="AF650" s="144"/>
      <c r="AG650" s="144"/>
      <c r="AH650" s="145"/>
    </row>
    <row r="651" spans="1:34" ht="15" customHeight="1" x14ac:dyDescent="0.3">
      <c r="A651" s="138">
        <v>4619</v>
      </c>
      <c r="B651" s="180"/>
      <c r="C651" s="181"/>
      <c r="D651" s="150"/>
      <c r="E651" s="161">
        <f>COUNTIF(F651:F652,"&gt;0")</f>
        <v>1</v>
      </c>
      <c r="F651" s="161"/>
      <c r="G651" s="162" t="s">
        <v>3164</v>
      </c>
      <c r="H651" s="162" t="s">
        <v>3165</v>
      </c>
      <c r="I651" s="181"/>
      <c r="J651" s="182"/>
      <c r="K651" s="181"/>
      <c r="L651" s="181"/>
      <c r="M651" s="181"/>
      <c r="N651" s="181"/>
      <c r="O651" s="181"/>
      <c r="P651" s="199"/>
      <c r="Q651" s="143"/>
      <c r="R651" s="143"/>
      <c r="S651" s="143"/>
      <c r="T651" s="143"/>
      <c r="U651" s="143"/>
      <c r="V651" s="143"/>
      <c r="W651" s="180"/>
      <c r="X651" s="181"/>
      <c r="Y651" s="181"/>
      <c r="Z651" s="181"/>
      <c r="AA651" s="180"/>
      <c r="AB651" s="180"/>
      <c r="AC651" s="181"/>
      <c r="AD651" s="181"/>
      <c r="AE651" s="180"/>
      <c r="AF651" s="181"/>
      <c r="AG651" s="181"/>
      <c r="AH651" s="183"/>
    </row>
    <row r="652" spans="1:34" ht="15" customHeight="1" x14ac:dyDescent="0.3">
      <c r="A652" s="138">
        <v>4620</v>
      </c>
      <c r="B652" s="163"/>
      <c r="C652" s="164"/>
      <c r="D652" s="164"/>
      <c r="E652" s="164"/>
      <c r="F652" s="164">
        <f t="shared" ref="F652:F654" si="177">I652</f>
        <v>1</v>
      </c>
      <c r="G652" s="165" t="s">
        <v>3166</v>
      </c>
      <c r="H652" s="166" t="s">
        <v>3167</v>
      </c>
      <c r="I652" s="164">
        <v>1</v>
      </c>
      <c r="J652" s="167">
        <v>1</v>
      </c>
      <c r="K652" s="168">
        <f>COUNT(I652:I652)</f>
        <v>1</v>
      </c>
      <c r="L652" s="164"/>
      <c r="M652" s="164"/>
      <c r="N652" s="164"/>
      <c r="O652" s="164"/>
      <c r="P652" s="199"/>
      <c r="Q652" s="169" t="s">
        <v>1583</v>
      </c>
      <c r="R652" s="169" t="s">
        <v>1584</v>
      </c>
      <c r="S652" s="169" t="s">
        <v>1585</v>
      </c>
      <c r="T652" s="143"/>
      <c r="U652" s="143"/>
      <c r="V652" s="143"/>
      <c r="W652" s="163" t="s">
        <v>3168</v>
      </c>
      <c r="X652" s="164"/>
      <c r="Y652" s="164"/>
      <c r="Z652" s="164"/>
      <c r="AA652" s="163"/>
      <c r="AB652" s="163"/>
      <c r="AC652" s="164"/>
      <c r="AD652" s="164"/>
      <c r="AE652" s="163"/>
      <c r="AF652" s="164"/>
      <c r="AG652" s="164" t="s">
        <v>1609</v>
      </c>
      <c r="AH652" s="170"/>
    </row>
    <row r="653" spans="1:34" ht="15" customHeight="1" x14ac:dyDescent="0.3">
      <c r="A653" s="138">
        <v>4630</v>
      </c>
      <c r="B653" s="163"/>
      <c r="C653" s="164"/>
      <c r="D653" s="164"/>
      <c r="E653" s="161">
        <f>COUNTIF(F653:F654,"&gt;0")</f>
        <v>1</v>
      </c>
      <c r="F653" s="161"/>
      <c r="G653" s="162" t="s">
        <v>3169</v>
      </c>
      <c r="H653" s="162" t="s">
        <v>3170</v>
      </c>
      <c r="I653" s="164"/>
      <c r="J653" s="167"/>
      <c r="K653" s="168"/>
      <c r="L653" s="164"/>
      <c r="M653" s="164"/>
      <c r="N653" s="164"/>
      <c r="O653" s="164"/>
      <c r="P653" s="199"/>
      <c r="Q653" s="143"/>
      <c r="R653" s="143"/>
      <c r="S653" s="143"/>
      <c r="T653" s="143"/>
      <c r="U653" s="143"/>
      <c r="V653" s="143"/>
      <c r="W653" s="163"/>
      <c r="X653" s="164"/>
      <c r="Y653" s="164"/>
      <c r="Z653" s="164"/>
      <c r="AA653" s="163"/>
      <c r="AB653" s="163"/>
      <c r="AC653" s="164"/>
      <c r="AD653" s="164"/>
      <c r="AE653" s="163"/>
      <c r="AF653" s="164"/>
      <c r="AG653" s="164"/>
      <c r="AH653" s="170"/>
    </row>
    <row r="654" spans="1:34" ht="15" customHeight="1" x14ac:dyDescent="0.3">
      <c r="A654" s="138">
        <v>4631</v>
      </c>
      <c r="B654" s="163"/>
      <c r="C654" s="164"/>
      <c r="D654" s="164"/>
      <c r="E654" s="164"/>
      <c r="F654" s="164">
        <f t="shared" si="177"/>
        <v>1</v>
      </c>
      <c r="G654" s="165" t="s">
        <v>3171</v>
      </c>
      <c r="H654" s="166" t="s">
        <v>3172</v>
      </c>
      <c r="I654" s="164">
        <v>1</v>
      </c>
      <c r="J654" s="167">
        <v>1</v>
      </c>
      <c r="K654" s="168">
        <f>COUNT(I654:I654)</f>
        <v>1</v>
      </c>
      <c r="L654" s="164"/>
      <c r="M654" s="164"/>
      <c r="N654" s="164"/>
      <c r="O654" s="164"/>
      <c r="P654" s="199"/>
      <c r="Q654" s="169" t="s">
        <v>1583</v>
      </c>
      <c r="R654" s="169" t="s">
        <v>1584</v>
      </c>
      <c r="S654" s="169" t="s">
        <v>1585</v>
      </c>
      <c r="T654" s="143"/>
      <c r="U654" s="143"/>
      <c r="V654" s="143"/>
      <c r="W654" s="163" t="s">
        <v>3173</v>
      </c>
      <c r="X654" s="164"/>
      <c r="Y654" s="164"/>
      <c r="Z654" s="164"/>
      <c r="AA654" s="163"/>
      <c r="AB654" s="163"/>
      <c r="AC654" s="164"/>
      <c r="AD654" s="164"/>
      <c r="AE654" s="163"/>
      <c r="AF654" s="164"/>
      <c r="AG654" s="164" t="s">
        <v>1609</v>
      </c>
      <c r="AH654" s="170"/>
    </row>
    <row r="655" spans="1:34" ht="15" customHeight="1" x14ac:dyDescent="0.3">
      <c r="A655" s="138">
        <v>4647</v>
      </c>
      <c r="B655" s="163"/>
      <c r="C655" s="164"/>
      <c r="D655" s="164"/>
      <c r="E655" s="161">
        <f>COUNTIF(F655:F657,"&gt;0")</f>
        <v>2</v>
      </c>
      <c r="F655" s="161"/>
      <c r="G655" s="162" t="s">
        <v>3174</v>
      </c>
      <c r="H655" s="162" t="s">
        <v>3175</v>
      </c>
      <c r="I655" s="164"/>
      <c r="J655" s="167"/>
      <c r="K655" s="168"/>
      <c r="L655" s="164"/>
      <c r="M655" s="164"/>
      <c r="N655" s="164"/>
      <c r="O655" s="164"/>
      <c r="P655" s="199"/>
      <c r="Q655" s="143"/>
      <c r="R655" s="143"/>
      <c r="S655" s="143"/>
      <c r="T655" s="143"/>
      <c r="U655" s="143"/>
      <c r="V655" s="143"/>
      <c r="W655" s="163"/>
      <c r="X655" s="164"/>
      <c r="Y655" s="164"/>
      <c r="Z655" s="164"/>
      <c r="AA655" s="163"/>
      <c r="AB655" s="163"/>
      <c r="AC655" s="164"/>
      <c r="AD655" s="164"/>
      <c r="AE655" s="163"/>
      <c r="AF655" s="164"/>
      <c r="AG655" s="164"/>
      <c r="AH655" s="170"/>
    </row>
    <row r="656" spans="1:34" ht="15" customHeight="1" x14ac:dyDescent="0.3">
      <c r="A656" s="138">
        <v>4649</v>
      </c>
      <c r="B656" s="163"/>
      <c r="C656" s="164"/>
      <c r="D656" s="164"/>
      <c r="E656" s="164"/>
      <c r="F656" s="164">
        <f>I656</f>
        <v>1</v>
      </c>
      <c r="G656" s="165" t="s">
        <v>3176</v>
      </c>
      <c r="H656" s="166" t="s">
        <v>3177</v>
      </c>
      <c r="I656" s="164">
        <v>1</v>
      </c>
      <c r="J656" s="167">
        <v>1</v>
      </c>
      <c r="K656" s="168">
        <f>COUNT(I656:I656)</f>
        <v>1</v>
      </c>
      <c r="L656" s="164"/>
      <c r="M656" s="164"/>
      <c r="N656" s="164"/>
      <c r="O656" s="164"/>
      <c r="P656" s="199"/>
      <c r="Q656" s="169" t="s">
        <v>1583</v>
      </c>
      <c r="R656" s="169" t="s">
        <v>1584</v>
      </c>
      <c r="S656" s="169" t="s">
        <v>1585</v>
      </c>
      <c r="T656" s="143"/>
      <c r="U656" s="143"/>
      <c r="V656" s="143"/>
      <c r="W656" s="163" t="s">
        <v>3178</v>
      </c>
      <c r="X656" s="164"/>
      <c r="Y656" s="164"/>
      <c r="Z656" s="164"/>
      <c r="AA656" s="163"/>
      <c r="AB656" s="163"/>
      <c r="AC656" s="164"/>
      <c r="AD656" s="164"/>
      <c r="AE656" s="163"/>
      <c r="AF656" s="164" t="s">
        <v>1637</v>
      </c>
      <c r="AG656" s="164"/>
      <c r="AH656" s="170"/>
    </row>
    <row r="657" spans="1:34" ht="15" customHeight="1" x14ac:dyDescent="0.3">
      <c r="A657" s="138">
        <v>4650</v>
      </c>
      <c r="B657" s="163"/>
      <c r="C657" s="164"/>
      <c r="D657" s="164"/>
      <c r="E657" s="164"/>
      <c r="F657" s="164">
        <f>I657</f>
        <v>1</v>
      </c>
      <c r="G657" s="178" t="s">
        <v>3179</v>
      </c>
      <c r="H657" s="179" t="s">
        <v>3180</v>
      </c>
      <c r="I657" s="164">
        <v>1</v>
      </c>
      <c r="J657" s="167">
        <v>1</v>
      </c>
      <c r="K657" s="164"/>
      <c r="L657" s="155">
        <f>COUNT(I657)</f>
        <v>1</v>
      </c>
      <c r="M657" s="164"/>
      <c r="N657" s="164"/>
      <c r="O657" s="164"/>
      <c r="P657" s="199"/>
      <c r="Q657" s="169" t="s">
        <v>1583</v>
      </c>
      <c r="R657" s="169" t="s">
        <v>1584</v>
      </c>
      <c r="S657" s="169" t="s">
        <v>1584</v>
      </c>
      <c r="T657" s="143"/>
      <c r="U657" s="143"/>
      <c r="V657" s="143"/>
      <c r="W657" s="163" t="s">
        <v>3181</v>
      </c>
      <c r="X657" s="164"/>
      <c r="Y657" s="164"/>
      <c r="Z657" s="164"/>
      <c r="AA657" s="163"/>
      <c r="AB657" s="163"/>
      <c r="AC657" s="164"/>
      <c r="AD657" s="164"/>
      <c r="AE657" s="163"/>
      <c r="AF657" s="164" t="s">
        <v>1637</v>
      </c>
      <c r="AG657" s="164" t="s">
        <v>1587</v>
      </c>
      <c r="AH657" s="170"/>
    </row>
    <row r="658" spans="1:34" ht="15" customHeight="1" x14ac:dyDescent="0.3">
      <c r="A658" s="138">
        <v>4651</v>
      </c>
      <c r="B658" s="150"/>
      <c r="C658" s="218">
        <f>COUNTIF(D658:D678,"&gt;0")</f>
        <v>6</v>
      </c>
      <c r="D658" s="151"/>
      <c r="E658" s="151"/>
      <c r="F658" s="151"/>
      <c r="G658" s="152" t="s">
        <v>3182</v>
      </c>
      <c r="H658" s="152" t="s">
        <v>3183</v>
      </c>
      <c r="I658" s="159"/>
      <c r="J658" s="160"/>
      <c r="K658" s="155"/>
      <c r="L658" s="159"/>
      <c r="M658" s="159"/>
      <c r="N658" s="159"/>
      <c r="O658" s="159"/>
      <c r="P658" s="199"/>
      <c r="Q658" s="143"/>
      <c r="R658" s="143"/>
      <c r="S658" s="143"/>
      <c r="T658" s="143"/>
      <c r="U658" s="143"/>
      <c r="V658" s="143"/>
      <c r="W658" s="144"/>
      <c r="X658" s="144"/>
      <c r="Y658" s="144"/>
      <c r="Z658" s="144"/>
      <c r="AA658" s="144"/>
      <c r="AB658" s="144"/>
      <c r="AC658" s="144"/>
      <c r="AD658" s="144"/>
      <c r="AE658" s="144"/>
      <c r="AF658" s="144"/>
      <c r="AG658" s="144"/>
      <c r="AH658" s="145"/>
    </row>
    <row r="659" spans="1:34" ht="15" customHeight="1" x14ac:dyDescent="0.3">
      <c r="A659" s="138">
        <v>4671</v>
      </c>
      <c r="B659" s="150"/>
      <c r="C659" s="150"/>
      <c r="D659" s="157">
        <f>COUNTIF(E659:E661,"&gt;0")</f>
        <v>1</v>
      </c>
      <c r="E659" s="216"/>
      <c r="F659" s="216"/>
      <c r="G659" s="217" t="s">
        <v>3184</v>
      </c>
      <c r="H659" s="217" t="s">
        <v>3185</v>
      </c>
      <c r="I659" s="159"/>
      <c r="J659" s="160"/>
      <c r="K659" s="155"/>
      <c r="L659" s="159"/>
      <c r="M659" s="159"/>
      <c r="N659" s="159"/>
      <c r="O659" s="159"/>
      <c r="P659" s="199"/>
      <c r="Q659" s="143"/>
      <c r="R659" s="143"/>
      <c r="S659" s="143"/>
      <c r="T659" s="143"/>
      <c r="U659" s="143"/>
      <c r="V659" s="143"/>
      <c r="W659" s="144"/>
      <c r="X659" s="144"/>
      <c r="Y659" s="144"/>
      <c r="Z659" s="144"/>
      <c r="AA659" s="144"/>
      <c r="AB659" s="144"/>
      <c r="AC659" s="144"/>
      <c r="AD659" s="144"/>
      <c r="AE659" s="144"/>
      <c r="AF659" s="144"/>
      <c r="AG659" s="144"/>
      <c r="AH659" s="145"/>
    </row>
    <row r="660" spans="1:34" ht="15" customHeight="1" x14ac:dyDescent="0.3">
      <c r="A660" s="138">
        <v>4672</v>
      </c>
      <c r="B660" s="163"/>
      <c r="C660" s="164"/>
      <c r="D660" s="150"/>
      <c r="E660" s="161">
        <f>COUNTIF(F660:F661,"&gt;0")</f>
        <v>1</v>
      </c>
      <c r="F660" s="161"/>
      <c r="G660" s="162" t="s">
        <v>3186</v>
      </c>
      <c r="H660" s="162" t="s">
        <v>3187</v>
      </c>
      <c r="I660" s="164"/>
      <c r="J660" s="167"/>
      <c r="K660" s="164"/>
      <c r="L660" s="164"/>
      <c r="M660" s="164"/>
      <c r="N660" s="164"/>
      <c r="O660" s="164"/>
      <c r="P660" s="199"/>
      <c r="Q660" s="143"/>
      <c r="R660" s="143"/>
      <c r="S660" s="143"/>
      <c r="T660" s="143"/>
      <c r="U660" s="143"/>
      <c r="V660" s="143"/>
      <c r="W660" s="163"/>
      <c r="X660" s="164"/>
      <c r="Y660" s="164"/>
      <c r="Z660" s="164"/>
      <c r="AA660" s="163"/>
      <c r="AB660" s="163"/>
      <c r="AC660" s="164"/>
      <c r="AD660" s="164"/>
      <c r="AE660" s="163"/>
      <c r="AF660" s="164"/>
      <c r="AG660" s="164"/>
      <c r="AH660" s="170"/>
    </row>
    <row r="661" spans="1:34" ht="15" customHeight="1" x14ac:dyDescent="0.3">
      <c r="A661" s="138">
        <v>4678</v>
      </c>
      <c r="B661" s="163"/>
      <c r="C661" s="164"/>
      <c r="D661" s="164"/>
      <c r="E661" s="164"/>
      <c r="F661" s="164">
        <f t="shared" ref="F661" si="178">I661</f>
        <v>1</v>
      </c>
      <c r="G661" s="165" t="s">
        <v>3188</v>
      </c>
      <c r="H661" s="166" t="s">
        <v>3189</v>
      </c>
      <c r="I661" s="164">
        <v>1</v>
      </c>
      <c r="J661" s="167">
        <v>1</v>
      </c>
      <c r="K661" s="168">
        <f>COUNT(I661:I661)</f>
        <v>1</v>
      </c>
      <c r="L661" s="164"/>
      <c r="M661" s="164"/>
      <c r="N661" s="164"/>
      <c r="O661" s="164"/>
      <c r="P661" s="199"/>
      <c r="Q661" s="169" t="s">
        <v>1583</v>
      </c>
      <c r="R661" s="169" t="s">
        <v>1584</v>
      </c>
      <c r="S661" s="169" t="s">
        <v>1585</v>
      </c>
      <c r="T661" s="143"/>
      <c r="U661" s="143"/>
      <c r="V661" s="143"/>
      <c r="W661" s="163" t="s">
        <v>3190</v>
      </c>
      <c r="X661" s="164"/>
      <c r="Y661" s="164"/>
      <c r="Z661" s="164"/>
      <c r="AA661" s="163"/>
      <c r="AB661" s="163"/>
      <c r="AC661" s="164"/>
      <c r="AD661" s="164"/>
      <c r="AE661" s="163"/>
      <c r="AF661" s="164"/>
      <c r="AG661" s="164"/>
      <c r="AH661" s="170"/>
    </row>
    <row r="662" spans="1:34" ht="15" customHeight="1" x14ac:dyDescent="0.3">
      <c r="A662" s="138">
        <v>4684</v>
      </c>
      <c r="B662" s="150"/>
      <c r="C662" s="150"/>
      <c r="D662" s="157">
        <f>COUNTIF(E662:E664,"&gt;0")</f>
        <v>1</v>
      </c>
      <c r="E662" s="216"/>
      <c r="F662" s="216"/>
      <c r="G662" s="217" t="s">
        <v>3191</v>
      </c>
      <c r="H662" s="217" t="s">
        <v>3192</v>
      </c>
      <c r="I662" s="153"/>
      <c r="J662" s="154"/>
      <c r="K662" s="155"/>
      <c r="L662" s="153"/>
      <c r="M662" s="153"/>
      <c r="N662" s="153"/>
      <c r="O662" s="153"/>
      <c r="P662" s="199"/>
      <c r="Q662" s="143"/>
      <c r="R662" s="143"/>
      <c r="S662" s="143"/>
      <c r="T662" s="143"/>
      <c r="U662" s="143"/>
      <c r="V662" s="143"/>
      <c r="W662" s="144"/>
      <c r="X662" s="144"/>
      <c r="Y662" s="144"/>
      <c r="Z662" s="144"/>
      <c r="AA662" s="144"/>
      <c r="AB662" s="144"/>
      <c r="AC662" s="144"/>
      <c r="AD662" s="144"/>
      <c r="AE662" s="144"/>
      <c r="AF662" s="144"/>
      <c r="AG662" s="144"/>
      <c r="AH662" s="145"/>
    </row>
    <row r="663" spans="1:34" ht="15" customHeight="1" x14ac:dyDescent="0.3">
      <c r="A663" s="138">
        <v>4688</v>
      </c>
      <c r="B663" s="163"/>
      <c r="C663" s="164"/>
      <c r="D663" s="164"/>
      <c r="E663" s="161">
        <f>COUNTIF(F663:F664,"&gt;0")</f>
        <v>1</v>
      </c>
      <c r="F663" s="161"/>
      <c r="G663" s="162" t="s">
        <v>3193</v>
      </c>
      <c r="H663" s="162" t="s">
        <v>3194</v>
      </c>
      <c r="I663" s="164"/>
      <c r="J663" s="167"/>
      <c r="K663" s="168"/>
      <c r="L663" s="164"/>
      <c r="M663" s="164"/>
      <c r="N663" s="164"/>
      <c r="O663" s="164"/>
      <c r="P663" s="199"/>
      <c r="Q663" s="143"/>
      <c r="R663" s="143"/>
      <c r="S663" s="143"/>
      <c r="T663" s="143"/>
      <c r="U663" s="143"/>
      <c r="V663" s="143"/>
      <c r="W663" s="163"/>
      <c r="X663" s="164"/>
      <c r="Y663" s="164"/>
      <c r="Z663" s="164"/>
      <c r="AA663" s="163"/>
      <c r="AB663" s="163"/>
      <c r="AC663" s="164"/>
      <c r="AD663" s="164"/>
      <c r="AE663" s="163"/>
      <c r="AF663" s="164"/>
      <c r="AG663" s="164"/>
      <c r="AH663" s="170"/>
    </row>
    <row r="664" spans="1:34" ht="15" customHeight="1" x14ac:dyDescent="0.3">
      <c r="A664" s="138">
        <v>4690</v>
      </c>
      <c r="B664" s="163"/>
      <c r="C664" s="164"/>
      <c r="D664" s="164"/>
      <c r="E664" s="164"/>
      <c r="F664" s="164">
        <f>I664</f>
        <v>1</v>
      </c>
      <c r="G664" s="194" t="s">
        <v>3195</v>
      </c>
      <c r="H664" s="163" t="s">
        <v>3196</v>
      </c>
      <c r="I664" s="164">
        <v>1</v>
      </c>
      <c r="J664" s="167">
        <v>1</v>
      </c>
      <c r="K664" s="168">
        <f>COUNT(I664:I664)</f>
        <v>1</v>
      </c>
      <c r="L664" s="164"/>
      <c r="M664" s="164"/>
      <c r="N664" s="164"/>
      <c r="O664" s="164"/>
      <c r="P664" s="199"/>
      <c r="Q664" s="195" t="s">
        <v>1689</v>
      </c>
      <c r="R664" s="143"/>
      <c r="S664" s="143"/>
      <c r="T664" s="143"/>
      <c r="U664" s="169" t="s">
        <v>1690</v>
      </c>
      <c r="V664" s="169" t="s">
        <v>1690</v>
      </c>
      <c r="W664" s="163" t="s">
        <v>3197</v>
      </c>
      <c r="X664" s="164"/>
      <c r="Y664" s="164"/>
      <c r="Z664" s="164"/>
      <c r="AA664" s="163"/>
      <c r="AB664" s="163"/>
      <c r="AC664" s="164"/>
      <c r="AD664" s="164"/>
      <c r="AE664" s="163"/>
      <c r="AF664" s="164"/>
      <c r="AG664" s="164"/>
      <c r="AH664" s="170"/>
    </row>
    <row r="665" spans="1:34" ht="15" customHeight="1" x14ac:dyDescent="0.3">
      <c r="A665" s="138">
        <v>4699</v>
      </c>
      <c r="B665" s="150"/>
      <c r="C665" s="150"/>
      <c r="D665" s="157">
        <f>COUNTIF(E665:E667,"&gt;0")</f>
        <v>1</v>
      </c>
      <c r="E665" s="216"/>
      <c r="F665" s="216"/>
      <c r="G665" s="217" t="s">
        <v>3198</v>
      </c>
      <c r="H665" s="217" t="s">
        <v>3199</v>
      </c>
      <c r="I665" s="159"/>
      <c r="J665" s="160"/>
      <c r="K665" s="155"/>
      <c r="L665" s="159"/>
      <c r="M665" s="159"/>
      <c r="N665" s="159"/>
      <c r="O665" s="159"/>
      <c r="P665" s="199"/>
      <c r="Q665" s="143"/>
      <c r="R665" s="143"/>
      <c r="S665" s="143"/>
      <c r="T665" s="143"/>
      <c r="U665" s="143"/>
      <c r="V665" s="143"/>
      <c r="W665" s="144"/>
      <c r="X665" s="144"/>
      <c r="Y665" s="144"/>
      <c r="Z665" s="144"/>
      <c r="AA665" s="144"/>
      <c r="AB665" s="144"/>
      <c r="AC665" s="144"/>
      <c r="AD665" s="144"/>
      <c r="AE665" s="144"/>
      <c r="AF665" s="144"/>
      <c r="AG665" s="144"/>
      <c r="AH665" s="145"/>
    </row>
    <row r="666" spans="1:34" ht="15" customHeight="1" x14ac:dyDescent="0.3">
      <c r="A666" s="138">
        <v>4700</v>
      </c>
      <c r="B666" s="163"/>
      <c r="C666" s="164"/>
      <c r="D666" s="164"/>
      <c r="E666" s="161">
        <f>COUNTIF(F666:F667,"&gt;0")</f>
        <v>1</v>
      </c>
      <c r="F666" s="161"/>
      <c r="G666" s="162" t="s">
        <v>3200</v>
      </c>
      <c r="H666" s="162" t="s">
        <v>3201</v>
      </c>
      <c r="I666" s="164"/>
      <c r="J666" s="167"/>
      <c r="K666" s="168"/>
      <c r="L666" s="164"/>
      <c r="M666" s="164"/>
      <c r="N666" s="164"/>
      <c r="O666" s="164"/>
      <c r="P666" s="199"/>
      <c r="Q666" s="143"/>
      <c r="R666" s="143"/>
      <c r="S666" s="143"/>
      <c r="T666" s="143"/>
      <c r="U666" s="143"/>
      <c r="V666" s="143"/>
      <c r="W666" s="163"/>
      <c r="X666" s="164"/>
      <c r="Y666" s="164"/>
      <c r="Z666" s="164"/>
      <c r="AA666" s="163"/>
      <c r="AB666" s="163"/>
      <c r="AC666" s="164"/>
      <c r="AD666" s="164"/>
      <c r="AE666" s="163"/>
      <c r="AF666" s="164"/>
      <c r="AG666" s="164"/>
      <c r="AH666" s="170"/>
    </row>
    <row r="667" spans="1:34" ht="15" customHeight="1" x14ac:dyDescent="0.3">
      <c r="A667" s="138">
        <v>4701</v>
      </c>
      <c r="B667" s="163"/>
      <c r="C667" s="164"/>
      <c r="D667" s="164"/>
      <c r="E667" s="164"/>
      <c r="F667" s="164">
        <f t="shared" ref="F667" si="179">I667</f>
        <v>1</v>
      </c>
      <c r="G667" s="194" t="s">
        <v>3202</v>
      </c>
      <c r="H667" s="163" t="s">
        <v>3203</v>
      </c>
      <c r="I667" s="164">
        <v>1</v>
      </c>
      <c r="J667" s="167">
        <v>1</v>
      </c>
      <c r="K667" s="168">
        <f>COUNT(I667:I667)</f>
        <v>1</v>
      </c>
      <c r="L667" s="164"/>
      <c r="M667" s="164"/>
      <c r="N667" s="164"/>
      <c r="O667" s="164"/>
      <c r="P667" s="199"/>
      <c r="Q667" s="195" t="s">
        <v>1689</v>
      </c>
      <c r="R667" s="143"/>
      <c r="S667" s="143"/>
      <c r="T667" s="143"/>
      <c r="U667" s="143"/>
      <c r="V667" s="143"/>
      <c r="W667" s="163" t="s">
        <v>3204</v>
      </c>
      <c r="X667" s="164"/>
      <c r="Y667" s="164"/>
      <c r="Z667" s="164"/>
      <c r="AA667" s="163"/>
      <c r="AB667" s="163"/>
      <c r="AC667" s="164"/>
      <c r="AD667" s="164"/>
      <c r="AE667" s="163"/>
      <c r="AF667" s="164"/>
      <c r="AG667" s="164"/>
      <c r="AH667" s="170"/>
    </row>
    <row r="668" spans="1:34" ht="15" customHeight="1" x14ac:dyDescent="0.3">
      <c r="A668" s="138">
        <v>4702</v>
      </c>
      <c r="B668" s="150"/>
      <c r="C668" s="150"/>
      <c r="D668" s="157">
        <f>COUNTIF(E668:E670,"&gt;0")</f>
        <v>1</v>
      </c>
      <c r="E668" s="216"/>
      <c r="F668" s="216"/>
      <c r="G668" s="217" t="s">
        <v>3205</v>
      </c>
      <c r="H668" s="217" t="s">
        <v>3206</v>
      </c>
      <c r="I668" s="153"/>
      <c r="J668" s="154"/>
      <c r="K668" s="155"/>
      <c r="L668" s="153"/>
      <c r="M668" s="153"/>
      <c r="N668" s="153"/>
      <c r="O668" s="153"/>
      <c r="P668" s="199"/>
      <c r="Q668" s="143"/>
      <c r="R668" s="143"/>
      <c r="S668" s="143"/>
      <c r="T668" s="143"/>
      <c r="U668" s="143"/>
      <c r="V668" s="143"/>
      <c r="W668" s="144"/>
      <c r="X668" s="144"/>
      <c r="Y668" s="144"/>
      <c r="Z668" s="144"/>
      <c r="AA668" s="144"/>
      <c r="AB668" s="144"/>
      <c r="AC668" s="144"/>
      <c r="AD668" s="144"/>
      <c r="AE668" s="144"/>
      <c r="AF668" s="144"/>
      <c r="AG668" s="144"/>
      <c r="AH668" s="145"/>
    </row>
    <row r="669" spans="1:34" ht="15" customHeight="1" x14ac:dyDescent="0.3">
      <c r="A669" s="138">
        <v>4703</v>
      </c>
      <c r="B669" s="163"/>
      <c r="C669" s="164"/>
      <c r="D669" s="164"/>
      <c r="E669" s="161">
        <f>COUNTIF(F669:F670,"&gt;0")</f>
        <v>1</v>
      </c>
      <c r="F669" s="161"/>
      <c r="G669" s="162" t="s">
        <v>3207</v>
      </c>
      <c r="H669" s="162" t="s">
        <v>3208</v>
      </c>
      <c r="I669" s="164"/>
      <c r="J669" s="167"/>
      <c r="K669" s="168"/>
      <c r="L669" s="164"/>
      <c r="M669" s="164"/>
      <c r="N669" s="164"/>
      <c r="O669" s="164"/>
      <c r="P669" s="199"/>
      <c r="Q669" s="143"/>
      <c r="R669" s="143"/>
      <c r="S669" s="143"/>
      <c r="T669" s="143"/>
      <c r="U669" s="143"/>
      <c r="V669" s="143"/>
      <c r="W669" s="163"/>
      <c r="X669" s="164"/>
      <c r="Y669" s="164"/>
      <c r="Z669" s="164"/>
      <c r="AA669" s="163"/>
      <c r="AB669" s="163"/>
      <c r="AC669" s="164"/>
      <c r="AD669" s="164"/>
      <c r="AE669" s="163"/>
      <c r="AF669" s="164"/>
      <c r="AG669" s="164"/>
      <c r="AH669" s="170"/>
    </row>
    <row r="670" spans="1:34" ht="15" customHeight="1" x14ac:dyDescent="0.3">
      <c r="A670" s="138">
        <v>4707</v>
      </c>
      <c r="B670" s="163"/>
      <c r="C670" s="164"/>
      <c r="D670" s="164"/>
      <c r="E670" s="164"/>
      <c r="F670" s="164">
        <f t="shared" ref="F670" si="180">I670</f>
        <v>1</v>
      </c>
      <c r="G670" s="165" t="s">
        <v>3209</v>
      </c>
      <c r="H670" s="166" t="s">
        <v>3210</v>
      </c>
      <c r="I670" s="164">
        <v>1</v>
      </c>
      <c r="J670" s="167">
        <v>1</v>
      </c>
      <c r="K670" s="168">
        <f t="shared" ref="K670" si="181">COUNT(I670:I670)</f>
        <v>1</v>
      </c>
      <c r="L670" s="164"/>
      <c r="M670" s="164"/>
      <c r="N670" s="164"/>
      <c r="O670" s="164"/>
      <c r="P670" s="199"/>
      <c r="Q670" s="169" t="s">
        <v>1583</v>
      </c>
      <c r="R670" s="169" t="s">
        <v>1584</v>
      </c>
      <c r="S670" s="169" t="s">
        <v>1585</v>
      </c>
      <c r="T670" s="143"/>
      <c r="U670" s="143"/>
      <c r="V670" s="143"/>
      <c r="W670" s="163" t="s">
        <v>3211</v>
      </c>
      <c r="X670" s="164"/>
      <c r="Y670" s="164"/>
      <c r="Z670" s="164"/>
      <c r="AA670" s="163"/>
      <c r="AB670" s="163"/>
      <c r="AC670" s="164"/>
      <c r="AD670" s="164"/>
      <c r="AE670" s="163"/>
      <c r="AF670" s="164"/>
      <c r="AG670" s="164"/>
      <c r="AH670" s="170"/>
    </row>
    <row r="671" spans="1:34" ht="15" customHeight="1" x14ac:dyDescent="0.3">
      <c r="A671" s="138">
        <v>4712</v>
      </c>
      <c r="B671" s="150"/>
      <c r="C671" s="150"/>
      <c r="D671" s="157">
        <f>COUNTIF(E671:E675,"&gt;0")</f>
        <v>2</v>
      </c>
      <c r="E671" s="216"/>
      <c r="F671" s="216"/>
      <c r="G671" s="217" t="s">
        <v>3212</v>
      </c>
      <c r="H671" s="217" t="s">
        <v>3213</v>
      </c>
      <c r="I671" s="153"/>
      <c r="J671" s="154"/>
      <c r="K671" s="155"/>
      <c r="L671" s="153"/>
      <c r="M671" s="153"/>
      <c r="N671" s="153"/>
      <c r="O671" s="153"/>
      <c r="P671" s="199"/>
      <c r="Q671" s="143"/>
      <c r="R671" s="143"/>
      <c r="S671" s="143"/>
      <c r="T671" s="143"/>
      <c r="U671" s="143"/>
      <c r="V671" s="143"/>
      <c r="W671" s="144"/>
      <c r="X671" s="144"/>
      <c r="Y671" s="144"/>
      <c r="Z671" s="144"/>
      <c r="AA671" s="144"/>
      <c r="AB671" s="144"/>
      <c r="AC671" s="144"/>
      <c r="AD671" s="144"/>
      <c r="AE671" s="144"/>
      <c r="AF671" s="144"/>
      <c r="AG671" s="144"/>
      <c r="AH671" s="145"/>
    </row>
    <row r="672" spans="1:34" ht="15" customHeight="1" x14ac:dyDescent="0.3">
      <c r="A672" s="138">
        <v>4740</v>
      </c>
      <c r="B672" s="163"/>
      <c r="C672" s="164"/>
      <c r="D672" s="164"/>
      <c r="E672" s="161">
        <f>COUNTIF(F672:F673,"&gt;0")</f>
        <v>1</v>
      </c>
      <c r="F672" s="161"/>
      <c r="G672" s="162" t="s">
        <v>3214</v>
      </c>
      <c r="H672" s="162" t="s">
        <v>3215</v>
      </c>
      <c r="I672" s="164"/>
      <c r="J672" s="167"/>
      <c r="K672" s="168"/>
      <c r="L672" s="164"/>
      <c r="M672" s="164"/>
      <c r="N672" s="164"/>
      <c r="O672" s="164"/>
      <c r="P672" s="199"/>
      <c r="Q672" s="143"/>
      <c r="R672" s="143"/>
      <c r="S672" s="143"/>
      <c r="T672" s="143"/>
      <c r="U672" s="143"/>
      <c r="V672" s="143"/>
      <c r="W672" s="163"/>
      <c r="X672" s="164"/>
      <c r="Y672" s="164"/>
      <c r="Z672" s="164"/>
      <c r="AA672" s="163"/>
      <c r="AB672" s="163"/>
      <c r="AC672" s="164"/>
      <c r="AD672" s="164"/>
      <c r="AE672" s="163"/>
      <c r="AF672" s="164"/>
      <c r="AG672" s="164"/>
      <c r="AH672" s="170"/>
    </row>
    <row r="673" spans="1:34" ht="15" customHeight="1" x14ac:dyDescent="0.3">
      <c r="A673" s="138">
        <v>4741</v>
      </c>
      <c r="B673" s="163"/>
      <c r="C673" s="164"/>
      <c r="D673" s="164"/>
      <c r="E673" s="164"/>
      <c r="F673" s="164">
        <f>I673</f>
        <v>1</v>
      </c>
      <c r="G673" s="165" t="s">
        <v>3216</v>
      </c>
      <c r="H673" s="166" t="s">
        <v>3217</v>
      </c>
      <c r="I673" s="164">
        <v>1</v>
      </c>
      <c r="J673" s="167">
        <v>1</v>
      </c>
      <c r="K673" s="168">
        <f>COUNT(I673:I673)</f>
        <v>1</v>
      </c>
      <c r="L673" s="164"/>
      <c r="M673" s="164"/>
      <c r="N673" s="164"/>
      <c r="O673" s="164"/>
      <c r="P673" s="199"/>
      <c r="Q673" s="169" t="s">
        <v>1583</v>
      </c>
      <c r="R673" s="169" t="s">
        <v>1584</v>
      </c>
      <c r="S673" s="169" t="s">
        <v>1585</v>
      </c>
      <c r="T673" s="143"/>
      <c r="U673" s="143"/>
      <c r="V673" s="143"/>
      <c r="W673" s="163" t="s">
        <v>3218</v>
      </c>
      <c r="X673" s="164"/>
      <c r="Y673" s="164"/>
      <c r="Z673" s="164"/>
      <c r="AA673" s="163"/>
      <c r="AB673" s="163"/>
      <c r="AC673" s="164"/>
      <c r="AD673" s="164"/>
      <c r="AE673" s="163"/>
      <c r="AF673" s="164"/>
      <c r="AG673" s="164"/>
      <c r="AH673" s="170"/>
    </row>
    <row r="674" spans="1:34" ht="15" customHeight="1" x14ac:dyDescent="0.3">
      <c r="A674" s="138">
        <v>4745</v>
      </c>
      <c r="B674" s="163"/>
      <c r="C674" s="164"/>
      <c r="D674" s="164"/>
      <c r="E674" s="161">
        <f>COUNTIF(F674:F675,"&gt;0")</f>
        <v>1</v>
      </c>
      <c r="F674" s="161"/>
      <c r="G674" s="162" t="s">
        <v>3219</v>
      </c>
      <c r="H674" s="162" t="s">
        <v>3220</v>
      </c>
      <c r="I674" s="164"/>
      <c r="J674" s="167"/>
      <c r="K674" s="168"/>
      <c r="L674" s="164"/>
      <c r="M674" s="164"/>
      <c r="N674" s="164"/>
      <c r="O674" s="164"/>
      <c r="P674" s="199"/>
      <c r="Q674" s="143"/>
      <c r="R674" s="143"/>
      <c r="S674" s="143"/>
      <c r="T674" s="143"/>
      <c r="U674" s="143"/>
      <c r="V674" s="143"/>
      <c r="W674" s="163"/>
      <c r="X674" s="164"/>
      <c r="Y674" s="164"/>
      <c r="Z674" s="164"/>
      <c r="AA674" s="163"/>
      <c r="AB674" s="163"/>
      <c r="AC674" s="164"/>
      <c r="AD674" s="164"/>
      <c r="AE674" s="163"/>
      <c r="AF674" s="164"/>
      <c r="AG674" s="164"/>
      <c r="AH674" s="170"/>
    </row>
    <row r="675" spans="1:34" ht="15" customHeight="1" x14ac:dyDescent="0.3">
      <c r="A675" s="138">
        <v>4746</v>
      </c>
      <c r="B675" s="163"/>
      <c r="C675" s="164"/>
      <c r="D675" s="164"/>
      <c r="E675" s="164"/>
      <c r="F675" s="164">
        <f t="shared" ref="F675" si="182">I675</f>
        <v>1</v>
      </c>
      <c r="G675" s="165" t="s">
        <v>3221</v>
      </c>
      <c r="H675" s="166" t="s">
        <v>3222</v>
      </c>
      <c r="I675" s="164">
        <v>1</v>
      </c>
      <c r="J675" s="167">
        <v>1</v>
      </c>
      <c r="K675" s="168">
        <f t="shared" ref="K675" si="183">COUNT(I675:I675)</f>
        <v>1</v>
      </c>
      <c r="L675" s="164"/>
      <c r="M675" s="164"/>
      <c r="N675" s="164"/>
      <c r="O675" s="164"/>
      <c r="P675" s="199"/>
      <c r="Q675" s="169" t="s">
        <v>1763</v>
      </c>
      <c r="R675" s="169" t="s">
        <v>1584</v>
      </c>
      <c r="S675" s="169" t="s">
        <v>1584</v>
      </c>
      <c r="T675" s="169" t="s">
        <v>1764</v>
      </c>
      <c r="U675" s="143"/>
      <c r="V675" s="143"/>
      <c r="W675" s="163" t="s">
        <v>3223</v>
      </c>
      <c r="X675" s="164"/>
      <c r="Y675" s="164"/>
      <c r="Z675" s="164"/>
      <c r="AA675" s="163"/>
      <c r="AB675" s="163" t="s">
        <v>1786</v>
      </c>
      <c r="AC675" s="164"/>
      <c r="AD675" s="164"/>
      <c r="AE675" s="163"/>
      <c r="AF675" s="164"/>
      <c r="AG675" s="164"/>
      <c r="AH675" s="170"/>
    </row>
    <row r="676" spans="1:34" ht="15" customHeight="1" x14ac:dyDescent="0.3">
      <c r="A676" s="138">
        <v>4754</v>
      </c>
      <c r="B676" s="150"/>
      <c r="C676" s="150"/>
      <c r="D676" s="157">
        <f>COUNTIF(E676:E678,"&gt;0")</f>
        <v>1</v>
      </c>
      <c r="E676" s="216"/>
      <c r="F676" s="216"/>
      <c r="G676" s="217" t="s">
        <v>3224</v>
      </c>
      <c r="H676" s="217" t="s">
        <v>3225</v>
      </c>
      <c r="I676" s="153"/>
      <c r="J676" s="154"/>
      <c r="K676" s="155"/>
      <c r="L676" s="153"/>
      <c r="M676" s="153"/>
      <c r="N676" s="153"/>
      <c r="O676" s="153"/>
      <c r="P676" s="199"/>
      <c r="Q676" s="143"/>
      <c r="R676" s="143"/>
      <c r="S676" s="143"/>
      <c r="T676" s="143"/>
      <c r="U676" s="143"/>
      <c r="V676" s="143"/>
      <c r="W676" s="144"/>
      <c r="X676" s="144"/>
      <c r="Y676" s="144"/>
      <c r="Z676" s="144"/>
      <c r="AA676" s="144"/>
      <c r="AB676" s="144"/>
      <c r="AC676" s="144"/>
      <c r="AD676" s="144"/>
      <c r="AE676" s="144"/>
      <c r="AF676" s="144"/>
      <c r="AG676" s="144"/>
      <c r="AH676" s="145"/>
    </row>
    <row r="677" spans="1:34" ht="15" customHeight="1" x14ac:dyDescent="0.3">
      <c r="A677" s="138">
        <v>4755</v>
      </c>
      <c r="B677" s="163"/>
      <c r="C677" s="164"/>
      <c r="D677" s="150"/>
      <c r="E677" s="161">
        <f>COUNTIF(F677:F678,"&gt;0")</f>
        <v>1</v>
      </c>
      <c r="F677" s="161"/>
      <c r="G677" s="162" t="s">
        <v>3226</v>
      </c>
      <c r="H677" s="162" t="s">
        <v>3227</v>
      </c>
      <c r="I677" s="164"/>
      <c r="J677" s="167"/>
      <c r="K677" s="164"/>
      <c r="L677" s="164"/>
      <c r="M677" s="164"/>
      <c r="N677" s="164"/>
      <c r="O677" s="164"/>
      <c r="P677" s="199"/>
      <c r="Q677" s="143"/>
      <c r="R677" s="143"/>
      <c r="S677" s="143"/>
      <c r="T677" s="143"/>
      <c r="U677" s="143"/>
      <c r="V677" s="143"/>
      <c r="W677" s="163"/>
      <c r="X677" s="164"/>
      <c r="Y677" s="164"/>
      <c r="Z677" s="164"/>
      <c r="AA677" s="163"/>
      <c r="AB677" s="163"/>
      <c r="AC677" s="164"/>
      <c r="AD677" s="164"/>
      <c r="AE677" s="163"/>
      <c r="AF677" s="164"/>
      <c r="AG677" s="164"/>
      <c r="AH677" s="170"/>
    </row>
    <row r="678" spans="1:34" ht="15" customHeight="1" x14ac:dyDescent="0.3">
      <c r="A678" s="138">
        <v>4756</v>
      </c>
      <c r="B678" s="163"/>
      <c r="C678" s="164"/>
      <c r="D678" s="164"/>
      <c r="E678" s="164"/>
      <c r="F678" s="164">
        <f t="shared" ref="F678" si="184">I678</f>
        <v>1</v>
      </c>
      <c r="G678" s="165" t="s">
        <v>3228</v>
      </c>
      <c r="H678" s="166" t="s">
        <v>3229</v>
      </c>
      <c r="I678" s="164">
        <v>1</v>
      </c>
      <c r="J678" s="167">
        <v>1</v>
      </c>
      <c r="K678" s="168">
        <f>COUNT(I678:I678)</f>
        <v>1</v>
      </c>
      <c r="L678" s="164"/>
      <c r="M678" s="164"/>
      <c r="N678" s="164"/>
      <c r="O678" s="164"/>
      <c r="P678" s="199"/>
      <c r="Q678" s="169" t="s">
        <v>1583</v>
      </c>
      <c r="R678" s="169" t="s">
        <v>1584</v>
      </c>
      <c r="S678" s="169" t="s">
        <v>1585</v>
      </c>
      <c r="T678" s="143"/>
      <c r="U678" s="143"/>
      <c r="V678" s="143"/>
      <c r="W678" s="163" t="s">
        <v>3230</v>
      </c>
      <c r="X678" s="164"/>
      <c r="Y678" s="164"/>
      <c r="Z678" s="164"/>
      <c r="AA678" s="163"/>
      <c r="AB678" s="163"/>
      <c r="AC678" s="164"/>
      <c r="AD678" s="164"/>
      <c r="AE678" s="163"/>
      <c r="AF678" s="164"/>
      <c r="AG678" s="164" t="s">
        <v>1609</v>
      </c>
      <c r="AH678" s="170"/>
    </row>
    <row r="679" spans="1:34" ht="15" customHeight="1" x14ac:dyDescent="0.3">
      <c r="A679" s="138">
        <v>4766</v>
      </c>
      <c r="B679" s="150"/>
      <c r="C679" s="151">
        <f>COUNTIF(D679:D703,"&gt;0")</f>
        <v>3</v>
      </c>
      <c r="D679" s="151"/>
      <c r="E679" s="151"/>
      <c r="F679" s="151"/>
      <c r="G679" s="152" t="s">
        <v>3231</v>
      </c>
      <c r="H679" s="152" t="s">
        <v>3232</v>
      </c>
      <c r="I679" s="159"/>
      <c r="J679" s="160"/>
      <c r="K679" s="155"/>
      <c r="L679" s="159"/>
      <c r="M679" s="159"/>
      <c r="N679" s="159"/>
      <c r="O679" s="159"/>
      <c r="P679" s="199"/>
      <c r="Q679" s="143"/>
      <c r="R679" s="143"/>
      <c r="S679" s="143"/>
      <c r="T679" s="143"/>
      <c r="U679" s="143"/>
      <c r="V679" s="143"/>
      <c r="W679" s="144"/>
      <c r="X679" s="144"/>
      <c r="Y679" s="144"/>
      <c r="Z679" s="144"/>
      <c r="AA679" s="144"/>
      <c r="AB679" s="144"/>
      <c r="AC679" s="144"/>
      <c r="AD679" s="144"/>
      <c r="AE679" s="144"/>
      <c r="AF679" s="144"/>
      <c r="AG679" s="144"/>
      <c r="AH679" s="145"/>
    </row>
    <row r="680" spans="1:34" ht="15" customHeight="1" x14ac:dyDescent="0.3">
      <c r="A680" s="138">
        <v>4771</v>
      </c>
      <c r="B680" s="150"/>
      <c r="C680" s="150"/>
      <c r="D680" s="157">
        <f>COUNTIF(E680:E684,"&gt;0")</f>
        <v>2</v>
      </c>
      <c r="E680" s="216"/>
      <c r="F680" s="216"/>
      <c r="G680" s="217" t="s">
        <v>3233</v>
      </c>
      <c r="H680" s="217" t="s">
        <v>3234</v>
      </c>
      <c r="I680" s="159"/>
      <c r="J680" s="160"/>
      <c r="K680" s="155"/>
      <c r="L680" s="159"/>
      <c r="M680" s="159"/>
      <c r="N680" s="159"/>
      <c r="O680" s="159"/>
      <c r="P680" s="199"/>
      <c r="Q680" s="143"/>
      <c r="R680" s="143"/>
      <c r="S680" s="143"/>
      <c r="T680" s="143"/>
      <c r="U680" s="143"/>
      <c r="V680" s="143"/>
      <c r="W680" s="144"/>
      <c r="X680" s="144"/>
      <c r="Y680" s="144"/>
      <c r="Z680" s="144"/>
      <c r="AA680" s="144"/>
      <c r="AB680" s="144"/>
      <c r="AC680" s="144"/>
      <c r="AD680" s="144"/>
      <c r="AE680" s="144"/>
      <c r="AF680" s="144"/>
      <c r="AG680" s="144"/>
      <c r="AH680" s="145"/>
    </row>
    <row r="681" spans="1:34" ht="15" customHeight="1" x14ac:dyDescent="0.3">
      <c r="A681" s="138">
        <v>4772</v>
      </c>
      <c r="B681" s="163"/>
      <c r="C681" s="164"/>
      <c r="D681" s="150"/>
      <c r="E681" s="161">
        <f>COUNTIF(F681:F682,"&gt;0")</f>
        <v>1</v>
      </c>
      <c r="F681" s="161"/>
      <c r="G681" s="162" t="s">
        <v>3235</v>
      </c>
      <c r="H681" s="162" t="s">
        <v>3236</v>
      </c>
      <c r="I681" s="164"/>
      <c r="J681" s="167"/>
      <c r="K681" s="164"/>
      <c r="L681" s="164"/>
      <c r="M681" s="164"/>
      <c r="N681" s="164"/>
      <c r="O681" s="164"/>
      <c r="P681" s="199"/>
      <c r="Q681" s="143"/>
      <c r="R681" s="143"/>
      <c r="S681" s="143"/>
      <c r="T681" s="143"/>
      <c r="U681" s="143"/>
      <c r="V681" s="143"/>
      <c r="W681" s="163"/>
      <c r="X681" s="164"/>
      <c r="Y681" s="164"/>
      <c r="Z681" s="164"/>
      <c r="AA681" s="163"/>
      <c r="AB681" s="163"/>
      <c r="AC681" s="164"/>
      <c r="AD681" s="164"/>
      <c r="AE681" s="163"/>
      <c r="AF681" s="164"/>
      <c r="AG681" s="164"/>
      <c r="AH681" s="170"/>
    </row>
    <row r="682" spans="1:34" ht="15" customHeight="1" x14ac:dyDescent="0.3">
      <c r="A682" s="138">
        <v>4775</v>
      </c>
      <c r="B682" s="163"/>
      <c r="C682" s="164"/>
      <c r="D682" s="164"/>
      <c r="E682" s="164"/>
      <c r="F682" s="164">
        <f>I682</f>
        <v>1</v>
      </c>
      <c r="G682" s="165" t="s">
        <v>3237</v>
      </c>
      <c r="H682" s="166" t="s">
        <v>3238</v>
      </c>
      <c r="I682" s="164">
        <v>1</v>
      </c>
      <c r="J682" s="167">
        <v>1</v>
      </c>
      <c r="K682" s="168">
        <f>COUNT(I682:I682)</f>
        <v>1</v>
      </c>
      <c r="L682" s="164"/>
      <c r="M682" s="164"/>
      <c r="N682" s="164"/>
      <c r="O682" s="164"/>
      <c r="P682" s="199"/>
      <c r="Q682" s="169" t="s">
        <v>1583</v>
      </c>
      <c r="R682" s="169" t="s">
        <v>1584</v>
      </c>
      <c r="S682" s="169" t="s">
        <v>1585</v>
      </c>
      <c r="T682" s="143"/>
      <c r="U682" s="143"/>
      <c r="V682" s="143"/>
      <c r="W682" s="163" t="s">
        <v>3239</v>
      </c>
      <c r="X682" s="164"/>
      <c r="Y682" s="164"/>
      <c r="Z682" s="164"/>
      <c r="AA682" s="163"/>
      <c r="AB682" s="163"/>
      <c r="AC682" s="164"/>
      <c r="AD682" s="164"/>
      <c r="AE682" s="163"/>
      <c r="AF682" s="164"/>
      <c r="AG682" s="164"/>
      <c r="AH682" s="170"/>
    </row>
    <row r="683" spans="1:34" ht="15" customHeight="1" x14ac:dyDescent="0.3">
      <c r="A683" s="138">
        <v>4789</v>
      </c>
      <c r="B683" s="163"/>
      <c r="C683" s="164"/>
      <c r="D683" s="164"/>
      <c r="E683" s="161">
        <f>COUNTIF(F683:F684,"&gt;0")</f>
        <v>1</v>
      </c>
      <c r="F683" s="161"/>
      <c r="G683" s="162" t="s">
        <v>3240</v>
      </c>
      <c r="H683" s="162" t="s">
        <v>3241</v>
      </c>
      <c r="I683" s="164"/>
      <c r="J683" s="167"/>
      <c r="K683" s="168"/>
      <c r="L683" s="164"/>
      <c r="M683" s="164"/>
      <c r="N683" s="164"/>
      <c r="O683" s="164"/>
      <c r="P683" s="199"/>
      <c r="Q683" s="143"/>
      <c r="R683" s="143"/>
      <c r="S683" s="143"/>
      <c r="T683" s="143"/>
      <c r="U683" s="143"/>
      <c r="V683" s="143"/>
      <c r="W683" s="163"/>
      <c r="X683" s="164"/>
      <c r="Y683" s="164"/>
      <c r="Z683" s="164"/>
      <c r="AA683" s="163"/>
      <c r="AB683" s="163"/>
      <c r="AC683" s="164"/>
      <c r="AD683" s="164"/>
      <c r="AE683" s="163"/>
      <c r="AF683" s="164"/>
      <c r="AG683" s="164"/>
      <c r="AH683" s="170"/>
    </row>
    <row r="684" spans="1:34" ht="15" customHeight="1" x14ac:dyDescent="0.3">
      <c r="A684" s="138">
        <v>4790</v>
      </c>
      <c r="B684" s="163"/>
      <c r="C684" s="164"/>
      <c r="D684" s="164"/>
      <c r="E684" s="164"/>
      <c r="F684" s="164">
        <f t="shared" ref="F684" si="185">I684</f>
        <v>1</v>
      </c>
      <c r="G684" s="165" t="s">
        <v>3242</v>
      </c>
      <c r="H684" s="166" t="s">
        <v>3243</v>
      </c>
      <c r="I684" s="164">
        <v>1</v>
      </c>
      <c r="J684" s="167">
        <v>1</v>
      </c>
      <c r="K684" s="168">
        <f>COUNT(I684:I684)</f>
        <v>1</v>
      </c>
      <c r="L684" s="164"/>
      <c r="M684" s="164"/>
      <c r="N684" s="164"/>
      <c r="O684" s="164"/>
      <c r="P684" s="199"/>
      <c r="Q684" s="169" t="s">
        <v>1583</v>
      </c>
      <c r="R684" s="169" t="s">
        <v>1584</v>
      </c>
      <c r="S684" s="169" t="s">
        <v>1585</v>
      </c>
      <c r="T684" s="143"/>
      <c r="U684" s="143"/>
      <c r="V684" s="143"/>
      <c r="W684" s="163" t="s">
        <v>3244</v>
      </c>
      <c r="X684" s="164"/>
      <c r="Y684" s="164"/>
      <c r="Z684" s="164"/>
      <c r="AA684" s="163"/>
      <c r="AB684" s="163"/>
      <c r="AC684" s="164"/>
      <c r="AD684" s="164"/>
      <c r="AE684" s="163"/>
      <c r="AF684" s="164" t="s">
        <v>1637</v>
      </c>
      <c r="AG684" s="164"/>
      <c r="AH684" s="170"/>
    </row>
    <row r="685" spans="1:34" ht="15" customHeight="1" x14ac:dyDescent="0.3">
      <c r="A685" s="138">
        <v>4798</v>
      </c>
      <c r="B685" s="150"/>
      <c r="C685" s="150"/>
      <c r="D685" s="157">
        <f>COUNTIF(E685:E697,"&gt;0")</f>
        <v>6</v>
      </c>
      <c r="E685" s="216"/>
      <c r="F685" s="216"/>
      <c r="G685" s="217" t="s">
        <v>3245</v>
      </c>
      <c r="H685" s="217" t="s">
        <v>3246</v>
      </c>
      <c r="I685" s="153"/>
      <c r="J685" s="154"/>
      <c r="K685" s="155"/>
      <c r="L685" s="153"/>
      <c r="M685" s="153"/>
      <c r="N685" s="153"/>
      <c r="O685" s="153"/>
      <c r="P685" s="199"/>
      <c r="Q685" s="143"/>
      <c r="R685" s="143"/>
      <c r="S685" s="143"/>
      <c r="T685" s="143"/>
      <c r="U685" s="143"/>
      <c r="V685" s="143"/>
      <c r="W685" s="144"/>
      <c r="X685" s="144"/>
      <c r="Y685" s="144"/>
      <c r="Z685" s="144"/>
      <c r="AA685" s="144"/>
      <c r="AB685" s="144"/>
      <c r="AC685" s="144"/>
      <c r="AD685" s="144"/>
      <c r="AE685" s="144"/>
      <c r="AF685" s="144"/>
      <c r="AG685" s="144"/>
      <c r="AH685" s="145"/>
    </row>
    <row r="686" spans="1:34" ht="15" customHeight="1" x14ac:dyDescent="0.3">
      <c r="A686" s="138">
        <v>4826</v>
      </c>
      <c r="B686" s="163"/>
      <c r="C686" s="164"/>
      <c r="D686" s="164"/>
      <c r="E686" s="161">
        <f>COUNTIF(F686:F687,"&gt;0")</f>
        <v>1</v>
      </c>
      <c r="F686" s="161"/>
      <c r="G686" s="162" t="s">
        <v>3247</v>
      </c>
      <c r="H686" s="162" t="s">
        <v>3248</v>
      </c>
      <c r="I686" s="164"/>
      <c r="J686" s="167"/>
      <c r="K686" s="168"/>
      <c r="L686" s="164"/>
      <c r="M686" s="164"/>
      <c r="N686" s="164"/>
      <c r="O686" s="164"/>
      <c r="P686" s="199"/>
      <c r="Q686" s="143"/>
      <c r="R686" s="143"/>
      <c r="S686" s="143"/>
      <c r="T686" s="143"/>
      <c r="U686" s="143"/>
      <c r="V686" s="143"/>
      <c r="W686" s="163"/>
      <c r="X686" s="164"/>
      <c r="Y686" s="164"/>
      <c r="Z686" s="164"/>
      <c r="AA686" s="163"/>
      <c r="AB686" s="163"/>
      <c r="AC686" s="164"/>
      <c r="AD686" s="164"/>
      <c r="AE686" s="163"/>
      <c r="AF686" s="164"/>
      <c r="AG686" s="164"/>
      <c r="AH686" s="170"/>
    </row>
    <row r="687" spans="1:34" ht="15" customHeight="1" x14ac:dyDescent="0.3">
      <c r="A687" s="138">
        <v>4827</v>
      </c>
      <c r="B687" s="163"/>
      <c r="C687" s="164"/>
      <c r="D687" s="164"/>
      <c r="E687" s="164"/>
      <c r="F687" s="164">
        <f>I687</f>
        <v>1</v>
      </c>
      <c r="G687" s="165" t="s">
        <v>3249</v>
      </c>
      <c r="H687" s="166" t="s">
        <v>3250</v>
      </c>
      <c r="I687" s="164">
        <v>1</v>
      </c>
      <c r="J687" s="167">
        <v>1</v>
      </c>
      <c r="K687" s="168">
        <f>COUNT(I687:I687)</f>
        <v>1</v>
      </c>
      <c r="L687" s="164"/>
      <c r="M687" s="164"/>
      <c r="N687" s="164"/>
      <c r="O687" s="164"/>
      <c r="P687" s="199"/>
      <c r="Q687" s="169" t="s">
        <v>1763</v>
      </c>
      <c r="R687" s="169" t="s">
        <v>1584</v>
      </c>
      <c r="S687" s="169" t="s">
        <v>1584</v>
      </c>
      <c r="T687" s="169" t="s">
        <v>1764</v>
      </c>
      <c r="U687" s="143"/>
      <c r="V687" s="143"/>
      <c r="W687" s="163"/>
      <c r="X687" s="164"/>
      <c r="Y687" s="164"/>
      <c r="Z687" s="164"/>
      <c r="AA687" s="163"/>
      <c r="AB687" s="163" t="s">
        <v>1765</v>
      </c>
      <c r="AC687" s="164"/>
      <c r="AD687" s="164"/>
      <c r="AE687" s="163"/>
      <c r="AF687" s="164"/>
      <c r="AG687" s="164"/>
      <c r="AH687" s="170"/>
    </row>
    <row r="688" spans="1:34" ht="15" customHeight="1" x14ac:dyDescent="0.3">
      <c r="A688" s="138">
        <v>4854</v>
      </c>
      <c r="B688" s="180"/>
      <c r="C688" s="181"/>
      <c r="D688" s="181"/>
      <c r="E688" s="161">
        <f>COUNTIF(F688:F689,"&gt;0")</f>
        <v>1</v>
      </c>
      <c r="F688" s="161"/>
      <c r="G688" s="162" t="s">
        <v>3251</v>
      </c>
      <c r="H688" s="162" t="s">
        <v>3252</v>
      </c>
      <c r="I688" s="181"/>
      <c r="J688" s="182"/>
      <c r="K688" s="168"/>
      <c r="L688" s="181"/>
      <c r="M688" s="181"/>
      <c r="N688" s="155"/>
      <c r="O688" s="155"/>
      <c r="P688" s="199"/>
      <c r="Q688" s="143"/>
      <c r="R688" s="143"/>
      <c r="S688" s="143"/>
      <c r="T688" s="143"/>
      <c r="U688" s="143"/>
      <c r="V688" s="143"/>
      <c r="W688" s="180"/>
      <c r="X688" s="181"/>
      <c r="Y688" s="181"/>
      <c r="Z688" s="181"/>
      <c r="AA688" s="180"/>
      <c r="AB688" s="180"/>
      <c r="AC688" s="181"/>
      <c r="AD688" s="181"/>
      <c r="AE688" s="180"/>
      <c r="AF688" s="181"/>
      <c r="AG688" s="181"/>
      <c r="AH688" s="183"/>
    </row>
    <row r="689" spans="1:34" ht="15" customHeight="1" x14ac:dyDescent="0.3">
      <c r="A689" s="138">
        <v>4856</v>
      </c>
      <c r="B689" s="163"/>
      <c r="C689" s="164"/>
      <c r="D689" s="164"/>
      <c r="E689" s="164"/>
      <c r="F689" s="164">
        <f>I689</f>
        <v>1</v>
      </c>
      <c r="G689" s="165" t="s">
        <v>3253</v>
      </c>
      <c r="H689" s="166" t="s">
        <v>3254</v>
      </c>
      <c r="I689" s="164">
        <v>1</v>
      </c>
      <c r="J689" s="167">
        <v>1</v>
      </c>
      <c r="K689" s="168">
        <f>COUNT(I689:I689)</f>
        <v>1</v>
      </c>
      <c r="L689" s="164"/>
      <c r="M689" s="164"/>
      <c r="N689" s="164"/>
      <c r="O689" s="164"/>
      <c r="P689" s="199"/>
      <c r="Q689" s="169" t="s">
        <v>1583</v>
      </c>
      <c r="R689" s="169" t="s">
        <v>1584</v>
      </c>
      <c r="S689" s="169" t="s">
        <v>1585</v>
      </c>
      <c r="T689" s="143"/>
      <c r="U689" s="143"/>
      <c r="V689" s="143"/>
      <c r="W689" s="163" t="s">
        <v>3255</v>
      </c>
      <c r="X689" s="164"/>
      <c r="Y689" s="164"/>
      <c r="Z689" s="164"/>
      <c r="AA689" s="163"/>
      <c r="AB689" s="163"/>
      <c r="AC689" s="164"/>
      <c r="AD689" s="164"/>
      <c r="AE689" s="163"/>
      <c r="AF689" s="164"/>
      <c r="AG689" s="164" t="s">
        <v>1609</v>
      </c>
      <c r="AH689" s="170" t="s">
        <v>1671</v>
      </c>
    </row>
    <row r="690" spans="1:34" ht="15" customHeight="1" x14ac:dyDescent="0.3">
      <c r="A690" s="138">
        <v>4887</v>
      </c>
      <c r="B690" s="163"/>
      <c r="C690" s="164"/>
      <c r="D690" s="164"/>
      <c r="E690" s="161">
        <f>COUNTIF(F690:F691,"&gt;0")</f>
        <v>1</v>
      </c>
      <c r="F690" s="161"/>
      <c r="G690" s="162" t="s">
        <v>3256</v>
      </c>
      <c r="H690" s="162" t="s">
        <v>3257</v>
      </c>
      <c r="I690" s="164"/>
      <c r="J690" s="167"/>
      <c r="K690" s="168"/>
      <c r="L690" s="164"/>
      <c r="M690" s="164"/>
      <c r="N690" s="164"/>
      <c r="O690" s="164"/>
      <c r="P690" s="199"/>
      <c r="Q690" s="143"/>
      <c r="R690" s="143"/>
      <c r="S690" s="143"/>
      <c r="T690" s="143"/>
      <c r="U690" s="143"/>
      <c r="V690" s="143"/>
      <c r="W690" s="163"/>
      <c r="X690" s="164"/>
      <c r="Y690" s="164"/>
      <c r="Z690" s="164"/>
      <c r="AA690" s="163"/>
      <c r="AB690" s="163"/>
      <c r="AC690" s="164"/>
      <c r="AD690" s="164"/>
      <c r="AE690" s="163"/>
      <c r="AF690" s="164"/>
      <c r="AG690" s="164"/>
      <c r="AH690" s="170"/>
    </row>
    <row r="691" spans="1:34" ht="15" customHeight="1" x14ac:dyDescent="0.3">
      <c r="A691" s="138">
        <v>4889</v>
      </c>
      <c r="B691" s="163"/>
      <c r="C691" s="164"/>
      <c r="D691" s="164"/>
      <c r="E691" s="164"/>
      <c r="F691" s="164">
        <f>I691</f>
        <v>1</v>
      </c>
      <c r="G691" s="165" t="s">
        <v>3258</v>
      </c>
      <c r="H691" s="166" t="s">
        <v>3259</v>
      </c>
      <c r="I691" s="164">
        <v>1</v>
      </c>
      <c r="J691" s="167">
        <v>1</v>
      </c>
      <c r="K691" s="168">
        <f>COUNT(I691:I691)</f>
        <v>1</v>
      </c>
      <c r="L691" s="164"/>
      <c r="M691" s="164"/>
      <c r="N691" s="164"/>
      <c r="O691" s="164"/>
      <c r="P691" s="199"/>
      <c r="Q691" s="169" t="s">
        <v>1583</v>
      </c>
      <c r="R691" s="169" t="s">
        <v>1584</v>
      </c>
      <c r="S691" s="169" t="s">
        <v>1585</v>
      </c>
      <c r="T691" s="143"/>
      <c r="U691" s="143"/>
      <c r="V691" s="143"/>
      <c r="W691" s="163" t="s">
        <v>3260</v>
      </c>
      <c r="X691" s="164"/>
      <c r="Y691" s="164"/>
      <c r="Z691" s="164"/>
      <c r="AA691" s="163"/>
      <c r="AB691" s="163"/>
      <c r="AC691" s="164"/>
      <c r="AD691" s="164"/>
      <c r="AE691" s="163"/>
      <c r="AF691" s="164"/>
      <c r="AG691" s="164" t="s">
        <v>1609</v>
      </c>
      <c r="AH691" s="170"/>
    </row>
    <row r="692" spans="1:34" ht="15" customHeight="1" x14ac:dyDescent="0.3">
      <c r="A692" s="138">
        <v>4904</v>
      </c>
      <c r="B692" s="163"/>
      <c r="C692" s="164"/>
      <c r="D692" s="164"/>
      <c r="E692" s="161">
        <f>COUNTIF(F692:F693,"&gt;0")</f>
        <v>1</v>
      </c>
      <c r="F692" s="161"/>
      <c r="G692" s="162" t="s">
        <v>3261</v>
      </c>
      <c r="H692" s="162" t="s">
        <v>3262</v>
      </c>
      <c r="I692" s="164"/>
      <c r="J692" s="167"/>
      <c r="K692" s="168"/>
      <c r="L692" s="164"/>
      <c r="M692" s="164"/>
      <c r="N692" s="164"/>
      <c r="O692" s="164"/>
      <c r="P692" s="199"/>
      <c r="Q692" s="143"/>
      <c r="R692" s="143"/>
      <c r="S692" s="143"/>
      <c r="T692" s="143"/>
      <c r="U692" s="143"/>
      <c r="V692" s="143"/>
      <c r="W692" s="163"/>
      <c r="X692" s="164"/>
      <c r="Y692" s="164"/>
      <c r="Z692" s="164"/>
      <c r="AA692" s="163"/>
      <c r="AB692" s="163"/>
      <c r="AC692" s="164"/>
      <c r="AD692" s="164"/>
      <c r="AE692" s="163"/>
      <c r="AF692" s="164"/>
      <c r="AG692" s="164"/>
      <c r="AH692" s="170"/>
    </row>
    <row r="693" spans="1:34" ht="15" customHeight="1" x14ac:dyDescent="0.3">
      <c r="A693" s="138">
        <v>4905</v>
      </c>
      <c r="B693" s="163"/>
      <c r="C693" s="164"/>
      <c r="D693" s="164"/>
      <c r="E693" s="164"/>
      <c r="F693" s="164">
        <f t="shared" ref="F693" si="186">I693</f>
        <v>1</v>
      </c>
      <c r="G693" s="165" t="s">
        <v>3263</v>
      </c>
      <c r="H693" s="166" t="s">
        <v>3264</v>
      </c>
      <c r="I693" s="164">
        <v>1</v>
      </c>
      <c r="J693" s="167">
        <v>1</v>
      </c>
      <c r="K693" s="168">
        <f>COUNT(I693:I693)</f>
        <v>1</v>
      </c>
      <c r="L693" s="164"/>
      <c r="M693" s="164"/>
      <c r="N693" s="164"/>
      <c r="O693" s="164"/>
      <c r="P693" s="199"/>
      <c r="Q693" s="169" t="s">
        <v>1583</v>
      </c>
      <c r="R693" s="169" t="s">
        <v>1584</v>
      </c>
      <c r="S693" s="169" t="s">
        <v>1585</v>
      </c>
      <c r="T693" s="143"/>
      <c r="U693" s="143"/>
      <c r="V693" s="143"/>
      <c r="W693" s="163" t="s">
        <v>3265</v>
      </c>
      <c r="X693" s="164"/>
      <c r="Y693" s="164"/>
      <c r="Z693" s="164"/>
      <c r="AA693" s="163"/>
      <c r="AB693" s="163"/>
      <c r="AC693" s="164"/>
      <c r="AD693" s="164"/>
      <c r="AE693" s="163"/>
      <c r="AF693" s="164" t="s">
        <v>1637</v>
      </c>
      <c r="AG693" s="164"/>
      <c r="AH693" s="170"/>
    </row>
    <row r="694" spans="1:34" ht="15" customHeight="1" x14ac:dyDescent="0.3">
      <c r="A694" s="138">
        <v>4912</v>
      </c>
      <c r="B694" s="180"/>
      <c r="C694" s="181"/>
      <c r="D694" s="181"/>
      <c r="E694" s="161">
        <f>COUNTIF(F694:F695,"&gt;0")</f>
        <v>1</v>
      </c>
      <c r="F694" s="161"/>
      <c r="G694" s="162" t="s">
        <v>3266</v>
      </c>
      <c r="H694" s="162" t="s">
        <v>3267</v>
      </c>
      <c r="I694" s="181"/>
      <c r="J694" s="182"/>
      <c r="K694" s="181"/>
      <c r="L694" s="155"/>
      <c r="M694" s="181"/>
      <c r="N694" s="181"/>
      <c r="O694" s="181"/>
      <c r="P694" s="199"/>
      <c r="Q694" s="143"/>
      <c r="R694" s="143"/>
      <c r="S694" s="143"/>
      <c r="T694" s="143"/>
      <c r="U694" s="143"/>
      <c r="V694" s="143"/>
      <c r="W694" s="180"/>
      <c r="X694" s="181"/>
      <c r="Y694" s="181"/>
      <c r="Z694" s="181"/>
      <c r="AA694" s="180"/>
      <c r="AB694" s="180"/>
      <c r="AC694" s="181"/>
      <c r="AD694" s="181"/>
      <c r="AE694" s="180"/>
      <c r="AF694" s="181"/>
      <c r="AG694" s="181"/>
      <c r="AH694" s="183"/>
    </row>
    <row r="695" spans="1:34" ht="15" customHeight="1" x14ac:dyDescent="0.3">
      <c r="A695" s="138">
        <v>4916</v>
      </c>
      <c r="B695" s="163"/>
      <c r="C695" s="164"/>
      <c r="D695" s="164"/>
      <c r="E695" s="164"/>
      <c r="F695" s="164">
        <f t="shared" ref="F695" si="187">I695</f>
        <v>1</v>
      </c>
      <c r="G695" s="165" t="s">
        <v>3268</v>
      </c>
      <c r="H695" s="166" t="s">
        <v>3269</v>
      </c>
      <c r="I695" s="164">
        <v>1</v>
      </c>
      <c r="J695" s="167">
        <v>1</v>
      </c>
      <c r="K695" s="168">
        <f t="shared" ref="K695" si="188">COUNT(I695:I695)</f>
        <v>1</v>
      </c>
      <c r="L695" s="164"/>
      <c r="M695" s="164"/>
      <c r="N695" s="164"/>
      <c r="O695" s="164"/>
      <c r="P695" s="199"/>
      <c r="Q695" s="169" t="s">
        <v>1583</v>
      </c>
      <c r="R695" s="169" t="s">
        <v>1584</v>
      </c>
      <c r="S695" s="169" t="s">
        <v>1585</v>
      </c>
      <c r="T695" s="143"/>
      <c r="U695" s="143"/>
      <c r="V695" s="143"/>
      <c r="W695" s="163" t="s">
        <v>3270</v>
      </c>
      <c r="X695" s="164"/>
      <c r="Y695" s="164"/>
      <c r="Z695" s="164"/>
      <c r="AA695" s="163"/>
      <c r="AB695" s="163"/>
      <c r="AC695" s="164"/>
      <c r="AD695" s="164"/>
      <c r="AE695" s="163"/>
      <c r="AF695" s="164" t="s">
        <v>1637</v>
      </c>
      <c r="AG695" s="164" t="s">
        <v>1664</v>
      </c>
      <c r="AH695" s="170"/>
    </row>
    <row r="696" spans="1:34" ht="15" customHeight="1" x14ac:dyDescent="0.3">
      <c r="A696" s="138">
        <v>4957</v>
      </c>
      <c r="B696" s="163"/>
      <c r="C696" s="164"/>
      <c r="D696" s="164"/>
      <c r="E696" s="161">
        <f>COUNTIF(F696:F697,"&gt;0")</f>
        <v>1</v>
      </c>
      <c r="F696" s="161"/>
      <c r="G696" s="162" t="s">
        <v>3271</v>
      </c>
      <c r="H696" s="162" t="s">
        <v>3272</v>
      </c>
      <c r="I696" s="164"/>
      <c r="J696" s="167"/>
      <c r="K696" s="168"/>
      <c r="L696" s="164"/>
      <c r="M696" s="164"/>
      <c r="N696" s="164"/>
      <c r="O696" s="164"/>
      <c r="P696" s="199"/>
      <c r="Q696" s="143"/>
      <c r="R696" s="143"/>
      <c r="S696" s="143"/>
      <c r="T696" s="143"/>
      <c r="U696" s="143"/>
      <c r="V696" s="143"/>
      <c r="W696" s="163"/>
      <c r="X696" s="164"/>
      <c r="Y696" s="164"/>
      <c r="Z696" s="164"/>
      <c r="AA696" s="163"/>
      <c r="AB696" s="163"/>
      <c r="AC696" s="164"/>
      <c r="AD696" s="164"/>
      <c r="AE696" s="163"/>
      <c r="AF696" s="164"/>
      <c r="AG696" s="164"/>
      <c r="AH696" s="170"/>
    </row>
    <row r="697" spans="1:34" ht="15" customHeight="1" x14ac:dyDescent="0.3">
      <c r="A697" s="138">
        <v>4958</v>
      </c>
      <c r="B697" s="163"/>
      <c r="C697" s="164"/>
      <c r="D697" s="164"/>
      <c r="E697" s="164"/>
      <c r="F697" s="164">
        <f t="shared" ref="F697" si="189">I697</f>
        <v>1</v>
      </c>
      <c r="G697" s="165" t="s">
        <v>3273</v>
      </c>
      <c r="H697" s="166" t="s">
        <v>3274</v>
      </c>
      <c r="I697" s="164">
        <v>1</v>
      </c>
      <c r="J697" s="167">
        <v>1</v>
      </c>
      <c r="K697" s="168">
        <f>COUNT(I697:I697)</f>
        <v>1</v>
      </c>
      <c r="L697" s="164"/>
      <c r="M697" s="164"/>
      <c r="N697" s="164"/>
      <c r="O697" s="164"/>
      <c r="P697" s="199"/>
      <c r="Q697" s="169" t="s">
        <v>1583</v>
      </c>
      <c r="R697" s="169" t="s">
        <v>1584</v>
      </c>
      <c r="S697" s="169" t="s">
        <v>1585</v>
      </c>
      <c r="T697" s="143"/>
      <c r="U697" s="143"/>
      <c r="V697" s="143"/>
      <c r="W697" s="163" t="s">
        <v>3275</v>
      </c>
      <c r="X697" s="164"/>
      <c r="Y697" s="164"/>
      <c r="Z697" s="164"/>
      <c r="AA697" s="163"/>
      <c r="AB697" s="163"/>
      <c r="AC697" s="164"/>
      <c r="AD697" s="164"/>
      <c r="AE697" s="163"/>
      <c r="AF697" s="164"/>
      <c r="AG697" s="164"/>
      <c r="AH697" s="170"/>
    </row>
    <row r="698" spans="1:34" ht="15" customHeight="1" x14ac:dyDescent="0.3">
      <c r="A698" s="138">
        <v>4962</v>
      </c>
      <c r="B698" s="150"/>
      <c r="C698" s="150"/>
      <c r="D698" s="157">
        <f>COUNTIF(E698:E703,"&gt;0")</f>
        <v>1</v>
      </c>
      <c r="E698" s="216"/>
      <c r="F698" s="216"/>
      <c r="G698" s="217" t="s">
        <v>3276</v>
      </c>
      <c r="H698" s="217" t="s">
        <v>3277</v>
      </c>
      <c r="I698" s="153"/>
      <c r="J698" s="154"/>
      <c r="K698" s="155"/>
      <c r="L698" s="153"/>
      <c r="M698" s="153"/>
      <c r="N698" s="153"/>
      <c r="O698" s="153"/>
      <c r="P698" s="199"/>
      <c r="Q698" s="143"/>
      <c r="R698" s="143"/>
      <c r="S698" s="143"/>
      <c r="T698" s="143"/>
      <c r="U698" s="143"/>
      <c r="V698" s="143"/>
      <c r="W698" s="144"/>
      <c r="X698" s="144"/>
      <c r="Y698" s="144"/>
      <c r="Z698" s="144"/>
      <c r="AA698" s="144"/>
      <c r="AB698" s="144"/>
      <c r="AC698" s="144"/>
      <c r="AD698" s="144"/>
      <c r="AE698" s="144"/>
      <c r="AF698" s="144"/>
      <c r="AG698" s="144"/>
      <c r="AH698" s="145"/>
    </row>
    <row r="699" spans="1:34" ht="15" customHeight="1" x14ac:dyDescent="0.3">
      <c r="A699" s="138">
        <v>4965</v>
      </c>
      <c r="B699" s="180"/>
      <c r="C699" s="181"/>
      <c r="D699" s="181"/>
      <c r="E699" s="161">
        <f>COUNTIF(F699:F703,"&gt;0")</f>
        <v>4</v>
      </c>
      <c r="F699" s="161"/>
      <c r="G699" s="162" t="s">
        <v>3278</v>
      </c>
      <c r="H699" s="162" t="s">
        <v>3279</v>
      </c>
      <c r="I699" s="181"/>
      <c r="J699" s="182"/>
      <c r="K699" s="181"/>
      <c r="L699" s="155"/>
      <c r="M699" s="181"/>
      <c r="N699" s="181"/>
      <c r="O699" s="181"/>
      <c r="P699" s="199"/>
      <c r="Q699" s="143"/>
      <c r="R699" s="143"/>
      <c r="S699" s="143"/>
      <c r="T699" s="143"/>
      <c r="U699" s="143"/>
      <c r="V699" s="143"/>
      <c r="W699" s="180"/>
      <c r="X699" s="181"/>
      <c r="Y699" s="181"/>
      <c r="Z699" s="181"/>
      <c r="AA699" s="180"/>
      <c r="AB699" s="180"/>
      <c r="AC699" s="181"/>
      <c r="AD699" s="181"/>
      <c r="AE699" s="180"/>
      <c r="AF699" s="181"/>
      <c r="AG699" s="181"/>
      <c r="AH699" s="183"/>
    </row>
    <row r="700" spans="1:34" ht="15" customHeight="1" x14ac:dyDescent="0.3">
      <c r="A700" s="138">
        <v>4968</v>
      </c>
      <c r="B700" s="163"/>
      <c r="C700" s="164"/>
      <c r="D700" s="164"/>
      <c r="E700" s="164"/>
      <c r="F700" s="164">
        <f t="shared" ref="F700:F703" si="190">I700</f>
        <v>1</v>
      </c>
      <c r="G700" s="165" t="s">
        <v>3280</v>
      </c>
      <c r="H700" s="166" t="s">
        <v>3281</v>
      </c>
      <c r="I700" s="164">
        <v>1</v>
      </c>
      <c r="J700" s="167">
        <v>1</v>
      </c>
      <c r="K700" s="168">
        <f>COUNT(I700:I700)</f>
        <v>1</v>
      </c>
      <c r="L700" s="164"/>
      <c r="M700" s="164"/>
      <c r="N700" s="164"/>
      <c r="O700" s="164"/>
      <c r="P700" s="199"/>
      <c r="Q700" s="169" t="s">
        <v>1583</v>
      </c>
      <c r="R700" s="169" t="s">
        <v>1584</v>
      </c>
      <c r="S700" s="169" t="s">
        <v>1585</v>
      </c>
      <c r="T700" s="143"/>
      <c r="U700" s="143"/>
      <c r="V700" s="143"/>
      <c r="W700" s="163" t="s">
        <v>3282</v>
      </c>
      <c r="X700" s="164"/>
      <c r="Y700" s="164"/>
      <c r="Z700" s="164"/>
      <c r="AA700" s="163"/>
      <c r="AB700" s="163"/>
      <c r="AC700" s="164"/>
      <c r="AD700" s="164"/>
      <c r="AE700" s="163"/>
      <c r="AF700" s="164"/>
      <c r="AG700" s="164"/>
      <c r="AH700" s="170"/>
    </row>
    <row r="701" spans="1:34" ht="15" customHeight="1" x14ac:dyDescent="0.3">
      <c r="A701" s="138">
        <v>4971</v>
      </c>
      <c r="B701" s="163"/>
      <c r="C701" s="164"/>
      <c r="D701" s="164"/>
      <c r="E701" s="164"/>
      <c r="F701" s="164">
        <f t="shared" si="190"/>
        <v>1</v>
      </c>
      <c r="G701" s="165" t="s">
        <v>3283</v>
      </c>
      <c r="H701" s="166" t="s">
        <v>3284</v>
      </c>
      <c r="I701" s="164">
        <v>1</v>
      </c>
      <c r="J701" s="167">
        <v>1</v>
      </c>
      <c r="K701" s="168">
        <f>COUNT(I701:I701)</f>
        <v>1</v>
      </c>
      <c r="L701" s="164"/>
      <c r="M701" s="164"/>
      <c r="N701" s="164"/>
      <c r="O701" s="164"/>
      <c r="P701" s="199"/>
      <c r="Q701" s="169" t="s">
        <v>1583</v>
      </c>
      <c r="R701" s="169" t="s">
        <v>1584</v>
      </c>
      <c r="S701" s="169" t="s">
        <v>1585</v>
      </c>
      <c r="T701" s="143"/>
      <c r="U701" s="143"/>
      <c r="V701" s="143"/>
      <c r="W701" s="163" t="s">
        <v>3285</v>
      </c>
      <c r="X701" s="164"/>
      <c r="Y701" s="164"/>
      <c r="Z701" s="164"/>
      <c r="AA701" s="163"/>
      <c r="AB701" s="163"/>
      <c r="AC701" s="164"/>
      <c r="AD701" s="164"/>
      <c r="AE701" s="163"/>
      <c r="AF701" s="164" t="s">
        <v>1637</v>
      </c>
      <c r="AG701" s="164"/>
      <c r="AH701" s="170"/>
    </row>
    <row r="702" spans="1:34" ht="15" customHeight="1" x14ac:dyDescent="0.3">
      <c r="A702" s="138">
        <v>4973</v>
      </c>
      <c r="B702" s="163"/>
      <c r="C702" s="164"/>
      <c r="D702" s="164"/>
      <c r="E702" s="164"/>
      <c r="F702" s="164">
        <f t="shared" si="190"/>
        <v>1</v>
      </c>
      <c r="G702" s="165" t="s">
        <v>3286</v>
      </c>
      <c r="H702" s="166" t="s">
        <v>3287</v>
      </c>
      <c r="I702" s="164">
        <v>1</v>
      </c>
      <c r="J702" s="167">
        <v>1</v>
      </c>
      <c r="K702" s="168">
        <f>COUNT(I702:I702)</f>
        <v>1</v>
      </c>
      <c r="L702" s="164"/>
      <c r="M702" s="164"/>
      <c r="N702" s="164"/>
      <c r="O702" s="164"/>
      <c r="P702" s="199"/>
      <c r="Q702" s="169" t="s">
        <v>1583</v>
      </c>
      <c r="R702" s="169" t="s">
        <v>1584</v>
      </c>
      <c r="S702" s="169" t="s">
        <v>1585</v>
      </c>
      <c r="T702" s="143"/>
      <c r="U702" s="143"/>
      <c r="V702" s="143"/>
      <c r="W702" s="163" t="s">
        <v>3288</v>
      </c>
      <c r="X702" s="164"/>
      <c r="Y702" s="164"/>
      <c r="Z702" s="164"/>
      <c r="AA702" s="163"/>
      <c r="AB702" s="163"/>
      <c r="AC702" s="164"/>
      <c r="AD702" s="164"/>
      <c r="AE702" s="163"/>
      <c r="AF702" s="164"/>
      <c r="AG702" s="164"/>
      <c r="AH702" s="170"/>
    </row>
    <row r="703" spans="1:34" ht="15" customHeight="1" x14ac:dyDescent="0.3">
      <c r="A703" s="138">
        <v>4975</v>
      </c>
      <c r="B703" s="163"/>
      <c r="C703" s="164"/>
      <c r="D703" s="164"/>
      <c r="E703" s="164"/>
      <c r="F703" s="164">
        <f t="shared" si="190"/>
        <v>1</v>
      </c>
      <c r="G703" s="165" t="s">
        <v>3289</v>
      </c>
      <c r="H703" s="166" t="s">
        <v>3290</v>
      </c>
      <c r="I703" s="164">
        <v>1</v>
      </c>
      <c r="J703" s="167">
        <v>1</v>
      </c>
      <c r="K703" s="168">
        <f>COUNT(I703:I703)</f>
        <v>1</v>
      </c>
      <c r="L703" s="164"/>
      <c r="M703" s="164"/>
      <c r="N703" s="164"/>
      <c r="O703" s="164"/>
      <c r="P703" s="199"/>
      <c r="Q703" s="169" t="s">
        <v>1583</v>
      </c>
      <c r="R703" s="169" t="s">
        <v>1584</v>
      </c>
      <c r="S703" s="169" t="s">
        <v>1585</v>
      </c>
      <c r="T703" s="143"/>
      <c r="U703" s="143"/>
      <c r="V703" s="143"/>
      <c r="W703" s="163"/>
      <c r="X703" s="164"/>
      <c r="Y703" s="164"/>
      <c r="Z703" s="164"/>
      <c r="AA703" s="163"/>
      <c r="AB703" s="163"/>
      <c r="AC703" s="164"/>
      <c r="AD703" s="164"/>
      <c r="AE703" s="163"/>
      <c r="AF703" s="164"/>
      <c r="AG703" s="164"/>
      <c r="AH703" s="170"/>
    </row>
    <row r="704" spans="1:34" ht="42" customHeight="1" x14ac:dyDescent="0.3">
      <c r="A704" s="138">
        <v>4979</v>
      </c>
      <c r="B704" s="184" t="s">
        <v>3291</v>
      </c>
      <c r="C704" s="184">
        <f>COUNTIF(C250:C703,"&gt;0")</f>
        <v>21</v>
      </c>
      <c r="D704" s="184">
        <f>COUNTIF(D250:D703,"&gt;0")</f>
        <v>57</v>
      </c>
      <c r="E704" s="184">
        <f>COUNTIF(E250:E703,"&gt;0")</f>
        <v>140</v>
      </c>
      <c r="F704" s="184">
        <f>COUNTIF(F250:F703,"&gt;0")</f>
        <v>233</v>
      </c>
      <c r="G704" s="185"/>
      <c r="H704" s="185"/>
      <c r="I704" s="184">
        <f t="shared" ref="I704:O704" si="191">COUNTIF(I250:I703,"&gt;0")</f>
        <v>233</v>
      </c>
      <c r="J704" s="187">
        <f t="shared" si="191"/>
        <v>233</v>
      </c>
      <c r="K704" s="184">
        <f t="shared" si="191"/>
        <v>210</v>
      </c>
      <c r="L704" s="184">
        <f t="shared" si="191"/>
        <v>13</v>
      </c>
      <c r="M704" s="184">
        <f t="shared" si="191"/>
        <v>7</v>
      </c>
      <c r="N704" s="184">
        <f t="shared" si="191"/>
        <v>3</v>
      </c>
      <c r="O704" s="184">
        <f t="shared" si="191"/>
        <v>0</v>
      </c>
      <c r="P704" s="184">
        <f>SUM(K704:O704)</f>
        <v>233</v>
      </c>
      <c r="Q704" s="143"/>
      <c r="R704" s="143"/>
      <c r="S704" s="143"/>
      <c r="T704" s="143"/>
      <c r="U704" s="143"/>
      <c r="V704" s="143"/>
      <c r="W704" s="144"/>
      <c r="X704" s="144"/>
      <c r="Y704" s="144"/>
      <c r="Z704" s="144"/>
      <c r="AA704" s="144"/>
      <c r="AB704" s="144"/>
      <c r="AC704" s="144"/>
      <c r="AD704" s="144"/>
      <c r="AE704" s="144"/>
      <c r="AF704" s="144"/>
      <c r="AG704" s="144"/>
      <c r="AH704" s="145"/>
    </row>
    <row r="705" spans="1:34" ht="30.75" customHeight="1" x14ac:dyDescent="0.3">
      <c r="A705" s="138">
        <v>4980</v>
      </c>
      <c r="B705" s="188"/>
      <c r="C705" s="188"/>
      <c r="D705" s="188"/>
      <c r="E705" s="188"/>
      <c r="F705" s="188"/>
      <c r="G705" s="189"/>
      <c r="H705" s="189"/>
      <c r="I705" s="197" t="s">
        <v>3292</v>
      </c>
      <c r="J705" s="198"/>
      <c r="K705" s="219" t="s">
        <v>8</v>
      </c>
      <c r="L705" s="220" t="s">
        <v>1548</v>
      </c>
      <c r="M705" s="220" t="s">
        <v>1549</v>
      </c>
      <c r="N705" s="220" t="s">
        <v>1550</v>
      </c>
      <c r="O705" s="220" t="s">
        <v>1551</v>
      </c>
      <c r="P705" s="193" t="s">
        <v>3293</v>
      </c>
      <c r="Q705" s="143"/>
      <c r="R705" s="143"/>
      <c r="S705" s="143"/>
      <c r="T705" s="143"/>
      <c r="U705" s="143"/>
      <c r="V705" s="143"/>
      <c r="W705" s="144"/>
      <c r="X705" s="144"/>
      <c r="Y705" s="144"/>
      <c r="Z705" s="144"/>
      <c r="AA705" s="144"/>
      <c r="AB705" s="144"/>
      <c r="AC705" s="144"/>
      <c r="AD705" s="144"/>
      <c r="AE705" s="144"/>
      <c r="AF705" s="144"/>
      <c r="AG705" s="144"/>
      <c r="AH705" s="145"/>
    </row>
    <row r="706" spans="1:34" ht="15" customHeight="1" x14ac:dyDescent="0.3">
      <c r="A706" s="138">
        <v>4981</v>
      </c>
      <c r="B706" s="150"/>
      <c r="C706" s="204"/>
      <c r="D706" s="204"/>
      <c r="E706" s="204"/>
      <c r="F706" s="204"/>
      <c r="G706" s="205" t="s">
        <v>3294</v>
      </c>
      <c r="H706" s="205" t="s">
        <v>3295</v>
      </c>
      <c r="I706" s="159"/>
      <c r="J706" s="160"/>
      <c r="K706" s="155"/>
      <c r="L706" s="159"/>
      <c r="M706" s="159"/>
      <c r="N706" s="159"/>
      <c r="O706" s="159"/>
      <c r="P706" s="199"/>
      <c r="Q706" s="143"/>
      <c r="R706" s="143"/>
      <c r="S706" s="143"/>
      <c r="T706" s="143"/>
      <c r="U706" s="143"/>
      <c r="V706" s="143"/>
      <c r="W706" s="144"/>
      <c r="X706" s="144"/>
      <c r="Y706" s="144"/>
      <c r="Z706" s="144"/>
      <c r="AA706" s="144"/>
      <c r="AB706" s="144"/>
      <c r="AC706" s="144"/>
      <c r="AD706" s="144"/>
      <c r="AE706" s="144"/>
      <c r="AF706" s="144"/>
      <c r="AG706" s="144"/>
      <c r="AH706" s="145"/>
    </row>
    <row r="707" spans="1:34" ht="15" customHeight="1" x14ac:dyDescent="0.3">
      <c r="A707" s="138">
        <v>4982</v>
      </c>
      <c r="B707" s="150"/>
      <c r="C707" s="151">
        <f>COUNTIF(D707:D712,"&gt;0")</f>
        <v>1</v>
      </c>
      <c r="D707" s="151"/>
      <c r="E707" s="151"/>
      <c r="F707" s="151"/>
      <c r="G707" s="152" t="s">
        <v>3296</v>
      </c>
      <c r="H707" s="152" t="s">
        <v>3297</v>
      </c>
      <c r="I707" s="153"/>
      <c r="J707" s="154"/>
      <c r="K707" s="155"/>
      <c r="L707" s="153"/>
      <c r="M707" s="153"/>
      <c r="N707" s="153"/>
      <c r="O707" s="153"/>
      <c r="P707" s="199"/>
      <c r="Q707" s="143"/>
      <c r="R707" s="143"/>
      <c r="S707" s="143"/>
      <c r="T707" s="143"/>
      <c r="U707" s="143"/>
      <c r="V707" s="143"/>
      <c r="W707" s="144"/>
      <c r="X707" s="144"/>
      <c r="Y707" s="144"/>
      <c r="Z707" s="144"/>
      <c r="AA707" s="144"/>
      <c r="AB707" s="144"/>
      <c r="AC707" s="144"/>
      <c r="AD707" s="144"/>
      <c r="AE707" s="144"/>
      <c r="AF707" s="144"/>
      <c r="AG707" s="144"/>
      <c r="AH707" s="145"/>
    </row>
    <row r="708" spans="1:34" ht="15" customHeight="1" x14ac:dyDescent="0.3">
      <c r="A708" s="138">
        <v>5012</v>
      </c>
      <c r="B708" s="150"/>
      <c r="C708" s="150"/>
      <c r="D708" s="157">
        <f>COUNTIF(E708:E712,"&gt;0")</f>
        <v>1</v>
      </c>
      <c r="E708" s="216"/>
      <c r="F708" s="216"/>
      <c r="G708" s="217" t="s">
        <v>3298</v>
      </c>
      <c r="H708" s="217" t="s">
        <v>3299</v>
      </c>
      <c r="I708" s="159"/>
      <c r="J708" s="160"/>
      <c r="K708" s="155"/>
      <c r="L708" s="159"/>
      <c r="M708" s="159"/>
      <c r="N708" s="159"/>
      <c r="O708" s="159"/>
      <c r="P708" s="199"/>
      <c r="Q708" s="143"/>
      <c r="R708" s="143"/>
      <c r="S708" s="143"/>
      <c r="T708" s="143"/>
      <c r="U708" s="143"/>
      <c r="V708" s="143"/>
      <c r="W708" s="144"/>
      <c r="X708" s="144"/>
      <c r="Y708" s="144"/>
      <c r="Z708" s="144"/>
      <c r="AA708" s="144"/>
      <c r="AB708" s="144"/>
      <c r="AC708" s="144"/>
      <c r="AD708" s="144"/>
      <c r="AE708" s="144"/>
      <c r="AF708" s="144"/>
      <c r="AG708" s="144"/>
      <c r="AH708" s="145"/>
    </row>
    <row r="709" spans="1:34" ht="15" customHeight="1" x14ac:dyDescent="0.3">
      <c r="A709" s="138">
        <v>5028</v>
      </c>
      <c r="B709" s="163"/>
      <c r="C709" s="164"/>
      <c r="D709" s="164"/>
      <c r="E709" s="161">
        <f>COUNTIF(F709:F712,"&gt;0")</f>
        <v>3</v>
      </c>
      <c r="F709" s="161"/>
      <c r="G709" s="162" t="s">
        <v>3300</v>
      </c>
      <c r="H709" s="162" t="s">
        <v>3301</v>
      </c>
      <c r="I709" s="164"/>
      <c r="J709" s="167"/>
      <c r="K709" s="168"/>
      <c r="L709" s="164"/>
      <c r="M709" s="164"/>
      <c r="N709" s="164"/>
      <c r="O709" s="164"/>
      <c r="P709" s="199"/>
      <c r="Q709" s="143"/>
      <c r="R709" s="143"/>
      <c r="S709" s="143"/>
      <c r="T709" s="143"/>
      <c r="U709" s="143"/>
      <c r="V709" s="143"/>
      <c r="W709" s="163"/>
      <c r="X709" s="164"/>
      <c r="Y709" s="164"/>
      <c r="Z709" s="164"/>
      <c r="AA709" s="163"/>
      <c r="AB709" s="163"/>
      <c r="AC709" s="164"/>
      <c r="AD709" s="164"/>
      <c r="AE709" s="163"/>
      <c r="AF709" s="164"/>
      <c r="AG709" s="164"/>
      <c r="AH709" s="170"/>
    </row>
    <row r="710" spans="1:34" ht="15" customHeight="1" x14ac:dyDescent="0.3">
      <c r="A710" s="138">
        <v>5032</v>
      </c>
      <c r="B710" s="163"/>
      <c r="C710" s="164"/>
      <c r="D710" s="164"/>
      <c r="E710" s="164"/>
      <c r="F710" s="164">
        <f t="shared" ref="F710:F712" si="192">I710</f>
        <v>1</v>
      </c>
      <c r="G710" s="194" t="s">
        <v>3302</v>
      </c>
      <c r="H710" s="163" t="s">
        <v>3303</v>
      </c>
      <c r="I710" s="164">
        <v>1</v>
      </c>
      <c r="J710" s="167">
        <v>1</v>
      </c>
      <c r="K710" s="168">
        <f>COUNT(I710:I710)</f>
        <v>1</v>
      </c>
      <c r="L710" s="164"/>
      <c r="M710" s="164"/>
      <c r="N710" s="164"/>
      <c r="O710" s="164"/>
      <c r="P710" s="199"/>
      <c r="Q710" s="195" t="s">
        <v>1689</v>
      </c>
      <c r="R710" s="143"/>
      <c r="S710" s="143"/>
      <c r="T710" s="143"/>
      <c r="U710" s="143"/>
      <c r="V710" s="143"/>
      <c r="W710" s="163" t="s">
        <v>3304</v>
      </c>
      <c r="X710" s="164"/>
      <c r="Y710" s="164"/>
      <c r="Z710" s="164"/>
      <c r="AA710" s="163"/>
      <c r="AB710" s="163"/>
      <c r="AC710" s="164"/>
      <c r="AD710" s="164"/>
      <c r="AE710" s="163"/>
      <c r="AF710" s="164"/>
      <c r="AG710" s="164"/>
      <c r="AH710" s="170"/>
    </row>
    <row r="711" spans="1:34" ht="15" customHeight="1" x14ac:dyDescent="0.3">
      <c r="A711" s="138">
        <v>5037</v>
      </c>
      <c r="B711" s="163"/>
      <c r="C711" s="164"/>
      <c r="D711" s="164"/>
      <c r="E711" s="164"/>
      <c r="F711" s="164">
        <f t="shared" si="192"/>
        <v>1</v>
      </c>
      <c r="G711" s="165" t="s">
        <v>3305</v>
      </c>
      <c r="H711" s="166" t="s">
        <v>3306</v>
      </c>
      <c r="I711" s="164">
        <v>1</v>
      </c>
      <c r="J711" s="167">
        <v>1</v>
      </c>
      <c r="K711" s="168">
        <f>COUNT(I711:I711)</f>
        <v>1</v>
      </c>
      <c r="L711" s="164"/>
      <c r="M711" s="164"/>
      <c r="N711" s="164"/>
      <c r="O711" s="164"/>
      <c r="P711" s="199"/>
      <c r="Q711" s="169" t="s">
        <v>1583</v>
      </c>
      <c r="R711" s="169" t="s">
        <v>1584</v>
      </c>
      <c r="S711" s="169" t="s">
        <v>1585</v>
      </c>
      <c r="T711" s="143"/>
      <c r="U711" s="143"/>
      <c r="V711" s="143"/>
      <c r="W711" s="163" t="s">
        <v>3307</v>
      </c>
      <c r="X711" s="164"/>
      <c r="Y711" s="164"/>
      <c r="Z711" s="164"/>
      <c r="AA711" s="163"/>
      <c r="AB711" s="163"/>
      <c r="AC711" s="164"/>
      <c r="AD711" s="164"/>
      <c r="AE711" s="163"/>
      <c r="AF711" s="164"/>
      <c r="AG711" s="164"/>
      <c r="AH711" s="170"/>
    </row>
    <row r="712" spans="1:34" ht="15" customHeight="1" x14ac:dyDescent="0.3">
      <c r="A712" s="138">
        <v>5049</v>
      </c>
      <c r="B712" s="163"/>
      <c r="C712" s="164"/>
      <c r="D712" s="164"/>
      <c r="E712" s="164"/>
      <c r="F712" s="164">
        <f t="shared" si="192"/>
        <v>1</v>
      </c>
      <c r="G712" s="212" t="s">
        <v>3308</v>
      </c>
      <c r="H712" s="213" t="s">
        <v>3309</v>
      </c>
      <c r="I712" s="164">
        <v>1</v>
      </c>
      <c r="J712" s="167">
        <v>1</v>
      </c>
      <c r="K712" s="168"/>
      <c r="L712" s="164"/>
      <c r="M712" s="164"/>
      <c r="N712" s="155">
        <f>COUNT(I712)</f>
        <v>1</v>
      </c>
      <c r="O712" s="155"/>
      <c r="P712" s="199"/>
      <c r="Q712" s="169" t="s">
        <v>1583</v>
      </c>
      <c r="R712" s="169" t="s">
        <v>1584</v>
      </c>
      <c r="S712" s="169" t="s">
        <v>1585</v>
      </c>
      <c r="T712" s="143"/>
      <c r="U712" s="143"/>
      <c r="V712" s="143"/>
      <c r="W712" s="163" t="s">
        <v>3310</v>
      </c>
      <c r="X712" s="164"/>
      <c r="Y712" s="164"/>
      <c r="Z712" s="164"/>
      <c r="AA712" s="163"/>
      <c r="AB712" s="163"/>
      <c r="AC712" s="164"/>
      <c r="AD712" s="164"/>
      <c r="AE712" s="163"/>
      <c r="AF712" s="164" t="s">
        <v>1637</v>
      </c>
      <c r="AG712" s="164"/>
      <c r="AH712" s="170"/>
    </row>
    <row r="713" spans="1:34" ht="15" customHeight="1" x14ac:dyDescent="0.3">
      <c r="A713" s="138">
        <v>5063</v>
      </c>
      <c r="B713" s="150"/>
      <c r="C713" s="151">
        <f>COUNTIF(D713:D720,"&gt;0")</f>
        <v>2</v>
      </c>
      <c r="D713" s="151"/>
      <c r="E713" s="151"/>
      <c r="F713" s="151"/>
      <c r="G713" s="152" t="s">
        <v>3311</v>
      </c>
      <c r="H713" s="152" t="s">
        <v>3312</v>
      </c>
      <c r="I713" s="153"/>
      <c r="J713" s="154"/>
      <c r="K713" s="155"/>
      <c r="L713" s="153"/>
      <c r="M713" s="153"/>
      <c r="N713" s="153"/>
      <c r="O713" s="153"/>
      <c r="P713" s="199"/>
      <c r="Q713" s="143"/>
      <c r="R713" s="143"/>
      <c r="S713" s="143"/>
      <c r="T713" s="143"/>
      <c r="U713" s="143"/>
      <c r="V713" s="143"/>
      <c r="W713" s="144"/>
      <c r="X713" s="144"/>
      <c r="Y713" s="144"/>
      <c r="Z713" s="144"/>
      <c r="AA713" s="144"/>
      <c r="AB713" s="144"/>
      <c r="AC713" s="144"/>
      <c r="AD713" s="144"/>
      <c r="AE713" s="144"/>
      <c r="AF713" s="144"/>
      <c r="AG713" s="144"/>
      <c r="AH713" s="145"/>
    </row>
    <row r="714" spans="1:34" ht="15" customHeight="1" x14ac:dyDescent="0.3">
      <c r="A714" s="138">
        <v>5071</v>
      </c>
      <c r="B714" s="150"/>
      <c r="C714" s="150"/>
      <c r="D714" s="157">
        <f>COUNTIF(E714:E717,"&gt;0")</f>
        <v>1</v>
      </c>
      <c r="E714" s="216"/>
      <c r="F714" s="216"/>
      <c r="G714" s="217" t="s">
        <v>3313</v>
      </c>
      <c r="H714" s="217" t="s">
        <v>3314</v>
      </c>
      <c r="I714" s="159"/>
      <c r="J714" s="160"/>
      <c r="K714" s="155"/>
      <c r="L714" s="159"/>
      <c r="M714" s="159"/>
      <c r="N714" s="159"/>
      <c r="O714" s="159"/>
      <c r="P714" s="199"/>
      <c r="Q714" s="143"/>
      <c r="R714" s="143"/>
      <c r="S714" s="143"/>
      <c r="T714" s="143"/>
      <c r="U714" s="143"/>
      <c r="V714" s="143"/>
      <c r="W714" s="144"/>
      <c r="X714" s="144"/>
      <c r="Y714" s="144"/>
      <c r="Z714" s="144"/>
      <c r="AA714" s="144"/>
      <c r="AB714" s="144"/>
      <c r="AC714" s="144"/>
      <c r="AD714" s="144"/>
      <c r="AE714" s="144"/>
      <c r="AF714" s="144"/>
      <c r="AG714" s="144"/>
      <c r="AH714" s="145"/>
    </row>
    <row r="715" spans="1:34" ht="15" customHeight="1" x14ac:dyDescent="0.3">
      <c r="A715" s="138">
        <v>5084</v>
      </c>
      <c r="B715" s="180"/>
      <c r="C715" s="181"/>
      <c r="D715" s="181"/>
      <c r="E715" s="161">
        <f>COUNTIF(F715:F717,"&gt;0")</f>
        <v>2</v>
      </c>
      <c r="F715" s="161"/>
      <c r="G715" s="162" t="s">
        <v>3315</v>
      </c>
      <c r="H715" s="162" t="s">
        <v>3316</v>
      </c>
      <c r="I715" s="181"/>
      <c r="J715" s="182"/>
      <c r="K715" s="181"/>
      <c r="L715" s="155"/>
      <c r="M715" s="181"/>
      <c r="N715" s="181"/>
      <c r="O715" s="181"/>
      <c r="P715" s="199"/>
      <c r="Q715" s="143"/>
      <c r="R715" s="143"/>
      <c r="S715" s="143"/>
      <c r="T715" s="143"/>
      <c r="U715" s="143"/>
      <c r="V715" s="143"/>
      <c r="W715" s="180"/>
      <c r="X715" s="181"/>
      <c r="Y715" s="181"/>
      <c r="Z715" s="181"/>
      <c r="AA715" s="180"/>
      <c r="AB715" s="180"/>
      <c r="AC715" s="181"/>
      <c r="AD715" s="181"/>
      <c r="AE715" s="180"/>
      <c r="AF715" s="181"/>
      <c r="AG715" s="181"/>
      <c r="AH715" s="183"/>
    </row>
    <row r="716" spans="1:34" ht="15" customHeight="1" x14ac:dyDescent="0.3">
      <c r="A716" s="138">
        <v>5087</v>
      </c>
      <c r="B716" s="163"/>
      <c r="C716" s="164"/>
      <c r="D716" s="164"/>
      <c r="E716" s="164"/>
      <c r="F716" s="164">
        <f t="shared" ref="F716:F717" si="193">I716</f>
        <v>1</v>
      </c>
      <c r="G716" s="165" t="s">
        <v>3317</v>
      </c>
      <c r="H716" s="166" t="s">
        <v>3318</v>
      </c>
      <c r="I716" s="164">
        <v>1</v>
      </c>
      <c r="J716" s="167">
        <v>1</v>
      </c>
      <c r="K716" s="168">
        <f t="shared" ref="K716:K717" si="194">COUNT(I716:I716)</f>
        <v>1</v>
      </c>
      <c r="L716" s="164"/>
      <c r="M716" s="164"/>
      <c r="N716" s="164"/>
      <c r="O716" s="164"/>
      <c r="P716" s="199"/>
      <c r="Q716" s="169" t="s">
        <v>1583</v>
      </c>
      <c r="R716" s="169" t="s">
        <v>1584</v>
      </c>
      <c r="S716" s="169" t="s">
        <v>1585</v>
      </c>
      <c r="T716" s="143"/>
      <c r="U716" s="143"/>
      <c r="V716" s="143"/>
      <c r="W716" s="163" t="s">
        <v>3319</v>
      </c>
      <c r="X716" s="164"/>
      <c r="Y716" s="164"/>
      <c r="Z716" s="164"/>
      <c r="AA716" s="163"/>
      <c r="AB716" s="163"/>
      <c r="AC716" s="164"/>
      <c r="AD716" s="164"/>
      <c r="AE716" s="163"/>
      <c r="AF716" s="164"/>
      <c r="AG716" s="164"/>
      <c r="AH716" s="170"/>
    </row>
    <row r="717" spans="1:34" ht="15" customHeight="1" x14ac:dyDescent="0.3">
      <c r="A717" s="138">
        <v>5090</v>
      </c>
      <c r="B717" s="163"/>
      <c r="C717" s="164"/>
      <c r="D717" s="164"/>
      <c r="E717" s="164"/>
      <c r="F717" s="164">
        <f t="shared" si="193"/>
        <v>1</v>
      </c>
      <c r="G717" s="165" t="s">
        <v>3320</v>
      </c>
      <c r="H717" s="166" t="s">
        <v>3321</v>
      </c>
      <c r="I717" s="164">
        <v>1</v>
      </c>
      <c r="J717" s="167">
        <v>1</v>
      </c>
      <c r="K717" s="168">
        <f t="shared" si="194"/>
        <v>1</v>
      </c>
      <c r="L717" s="164"/>
      <c r="M717" s="164"/>
      <c r="N717" s="164"/>
      <c r="O717" s="164"/>
      <c r="P717" s="199"/>
      <c r="Q717" s="169" t="s">
        <v>1583</v>
      </c>
      <c r="R717" s="169" t="s">
        <v>1584</v>
      </c>
      <c r="S717" s="169" t="s">
        <v>1585</v>
      </c>
      <c r="T717" s="143"/>
      <c r="U717" s="143"/>
      <c r="V717" s="143"/>
      <c r="W717" s="163" t="s">
        <v>3322</v>
      </c>
      <c r="X717" s="164"/>
      <c r="Y717" s="164"/>
      <c r="Z717" s="164"/>
      <c r="AA717" s="163"/>
      <c r="AB717" s="163"/>
      <c r="AC717" s="164"/>
      <c r="AD717" s="164"/>
      <c r="AE717" s="163"/>
      <c r="AF717" s="164"/>
      <c r="AG717" s="164"/>
      <c r="AH717" s="170"/>
    </row>
    <row r="718" spans="1:34" ht="15" customHeight="1" x14ac:dyDescent="0.3">
      <c r="A718" s="138">
        <v>5111</v>
      </c>
      <c r="B718" s="150"/>
      <c r="C718" s="150"/>
      <c r="D718" s="157">
        <f>COUNTIF(E718:E720,"&gt;0")</f>
        <v>1</v>
      </c>
      <c r="E718" s="216"/>
      <c r="F718" s="216"/>
      <c r="G718" s="217" t="s">
        <v>3323</v>
      </c>
      <c r="H718" s="217" t="s">
        <v>3324</v>
      </c>
      <c r="I718" s="159"/>
      <c r="J718" s="160"/>
      <c r="K718" s="155"/>
      <c r="L718" s="159"/>
      <c r="M718" s="159"/>
      <c r="N718" s="159"/>
      <c r="O718" s="159"/>
      <c r="P718" s="199"/>
      <c r="Q718" s="143"/>
      <c r="R718" s="143"/>
      <c r="S718" s="143"/>
      <c r="T718" s="143"/>
      <c r="U718" s="143"/>
      <c r="V718" s="143"/>
      <c r="W718" s="144"/>
      <c r="X718" s="144"/>
      <c r="Y718" s="144"/>
      <c r="Z718" s="144"/>
      <c r="AA718" s="144"/>
      <c r="AB718" s="144"/>
      <c r="AC718" s="144"/>
      <c r="AD718" s="144"/>
      <c r="AE718" s="144"/>
      <c r="AF718" s="144"/>
      <c r="AG718" s="144"/>
      <c r="AH718" s="145"/>
    </row>
    <row r="719" spans="1:34" ht="15" customHeight="1" x14ac:dyDescent="0.3">
      <c r="A719" s="138">
        <v>5112</v>
      </c>
      <c r="B719" s="150"/>
      <c r="C719" s="150"/>
      <c r="D719" s="150"/>
      <c r="E719" s="161">
        <f>COUNTIF(F719:F720,"&gt;0")</f>
        <v>1</v>
      </c>
      <c r="F719" s="161"/>
      <c r="G719" s="162" t="s">
        <v>3325</v>
      </c>
      <c r="H719" s="162" t="s">
        <v>3326</v>
      </c>
      <c r="I719" s="159"/>
      <c r="J719" s="160"/>
      <c r="K719" s="155"/>
      <c r="L719" s="159"/>
      <c r="M719" s="159"/>
      <c r="N719" s="159"/>
      <c r="O719" s="159"/>
      <c r="P719" s="199"/>
      <c r="Q719" s="143"/>
      <c r="R719" s="143"/>
      <c r="S719" s="143"/>
      <c r="T719" s="143"/>
      <c r="U719" s="143"/>
      <c r="V719" s="143"/>
      <c r="W719" s="144"/>
      <c r="X719" s="144"/>
      <c r="Y719" s="144"/>
      <c r="Z719" s="144"/>
      <c r="AA719" s="144"/>
      <c r="AB719" s="144"/>
      <c r="AC719" s="144"/>
      <c r="AD719" s="144"/>
      <c r="AE719" s="144"/>
      <c r="AF719" s="144"/>
      <c r="AG719" s="144"/>
      <c r="AH719" s="145"/>
    </row>
    <row r="720" spans="1:34" ht="15" customHeight="1" x14ac:dyDescent="0.3">
      <c r="A720" s="138">
        <v>5113</v>
      </c>
      <c r="B720" s="163"/>
      <c r="C720" s="164"/>
      <c r="D720" s="164"/>
      <c r="E720" s="164"/>
      <c r="F720" s="164">
        <f>I720</f>
        <v>1</v>
      </c>
      <c r="G720" s="165" t="s">
        <v>3327</v>
      </c>
      <c r="H720" s="166" t="s">
        <v>3328</v>
      </c>
      <c r="I720" s="164">
        <v>1</v>
      </c>
      <c r="J720" s="167">
        <v>1</v>
      </c>
      <c r="K720" s="168">
        <f>COUNT(I720:I720)</f>
        <v>1</v>
      </c>
      <c r="L720" s="164"/>
      <c r="M720" s="164"/>
      <c r="N720" s="164"/>
      <c r="O720" s="164"/>
      <c r="P720" s="199"/>
      <c r="Q720" s="169" t="s">
        <v>1583</v>
      </c>
      <c r="R720" s="169" t="s">
        <v>1584</v>
      </c>
      <c r="S720" s="169" t="s">
        <v>1585</v>
      </c>
      <c r="T720" s="143"/>
      <c r="U720" s="143"/>
      <c r="V720" s="143"/>
      <c r="W720" s="163" t="s">
        <v>3329</v>
      </c>
      <c r="X720" s="164"/>
      <c r="Y720" s="164"/>
      <c r="Z720" s="164"/>
      <c r="AA720" s="163"/>
      <c r="AB720" s="163"/>
      <c r="AC720" s="164"/>
      <c r="AD720" s="164"/>
      <c r="AE720" s="163"/>
      <c r="AF720" s="164" t="s">
        <v>1637</v>
      </c>
      <c r="AG720" s="164" t="s">
        <v>1609</v>
      </c>
      <c r="AH720" s="170"/>
    </row>
    <row r="721" spans="1:34" ht="15" customHeight="1" x14ac:dyDescent="0.3">
      <c r="A721" s="138">
        <v>5114</v>
      </c>
      <c r="B721" s="150"/>
      <c r="C721" s="151">
        <f>COUNTIF(D721:D732,"&gt;0")</f>
        <v>3</v>
      </c>
      <c r="D721" s="151"/>
      <c r="E721" s="151"/>
      <c r="F721" s="151"/>
      <c r="G721" s="152" t="s">
        <v>3330</v>
      </c>
      <c r="H721" s="152" t="s">
        <v>3331</v>
      </c>
      <c r="I721" s="153"/>
      <c r="J721" s="154"/>
      <c r="K721" s="155"/>
      <c r="L721" s="153"/>
      <c r="M721" s="153"/>
      <c r="N721" s="153"/>
      <c r="O721" s="153"/>
      <c r="P721" s="199"/>
      <c r="Q721" s="143"/>
      <c r="R721" s="143"/>
      <c r="S721" s="143"/>
      <c r="T721" s="143"/>
      <c r="U721" s="143"/>
      <c r="V721" s="143"/>
      <c r="W721" s="144"/>
      <c r="X721" s="144"/>
      <c r="Y721" s="144"/>
      <c r="Z721" s="144"/>
      <c r="AA721" s="144"/>
      <c r="AB721" s="144"/>
      <c r="AC721" s="144"/>
      <c r="AD721" s="144"/>
      <c r="AE721" s="144"/>
      <c r="AF721" s="144"/>
      <c r="AG721" s="144"/>
      <c r="AH721" s="145"/>
    </row>
    <row r="722" spans="1:34" ht="15" customHeight="1" x14ac:dyDescent="0.3">
      <c r="A722" s="138">
        <v>5115</v>
      </c>
      <c r="B722" s="150"/>
      <c r="C722" s="150"/>
      <c r="D722" s="157">
        <f>COUNTIF(E722:E725,"&gt;0")</f>
        <v>1</v>
      </c>
      <c r="E722" s="216"/>
      <c r="F722" s="216"/>
      <c r="G722" s="217" t="s">
        <v>3332</v>
      </c>
      <c r="H722" s="217" t="s">
        <v>3333</v>
      </c>
      <c r="I722" s="159"/>
      <c r="J722" s="160"/>
      <c r="K722" s="155"/>
      <c r="L722" s="159"/>
      <c r="M722" s="159"/>
      <c r="N722" s="159"/>
      <c r="O722" s="159"/>
      <c r="P722" s="199"/>
      <c r="Q722" s="143"/>
      <c r="R722" s="143"/>
      <c r="S722" s="143"/>
      <c r="T722" s="143"/>
      <c r="U722" s="143"/>
      <c r="V722" s="143"/>
      <c r="W722" s="144"/>
      <c r="X722" s="144"/>
      <c r="Y722" s="144"/>
      <c r="Z722" s="144"/>
      <c r="AA722" s="144"/>
      <c r="AB722" s="144"/>
      <c r="AC722" s="144"/>
      <c r="AD722" s="144"/>
      <c r="AE722" s="144"/>
      <c r="AF722" s="144"/>
      <c r="AG722" s="144"/>
      <c r="AH722" s="145"/>
    </row>
    <row r="723" spans="1:34" ht="15" customHeight="1" x14ac:dyDescent="0.3">
      <c r="A723" s="138">
        <v>5116</v>
      </c>
      <c r="B723" s="163"/>
      <c r="C723" s="164"/>
      <c r="D723" s="150"/>
      <c r="E723" s="161">
        <f>COUNTIF(F723:F725,"&gt;0")</f>
        <v>2</v>
      </c>
      <c r="F723" s="161"/>
      <c r="G723" s="162" t="s">
        <v>3334</v>
      </c>
      <c r="H723" s="162" t="s">
        <v>3335</v>
      </c>
      <c r="I723" s="164"/>
      <c r="J723" s="167"/>
      <c r="K723" s="164"/>
      <c r="L723" s="164"/>
      <c r="M723" s="164"/>
      <c r="N723" s="164"/>
      <c r="O723" s="164"/>
      <c r="P723" s="199"/>
      <c r="Q723" s="143"/>
      <c r="R723" s="143"/>
      <c r="S723" s="143"/>
      <c r="T723" s="143"/>
      <c r="U723" s="143"/>
      <c r="V723" s="143"/>
      <c r="W723" s="163"/>
      <c r="X723" s="164"/>
      <c r="Y723" s="164"/>
      <c r="Z723" s="164"/>
      <c r="AA723" s="163"/>
      <c r="AB723" s="163"/>
      <c r="AC723" s="164"/>
      <c r="AD723" s="164"/>
      <c r="AE723" s="163"/>
      <c r="AF723" s="164"/>
      <c r="AG723" s="164"/>
      <c r="AH723" s="170"/>
    </row>
    <row r="724" spans="1:34" ht="15" customHeight="1" x14ac:dyDescent="0.3">
      <c r="A724" s="138">
        <v>5117</v>
      </c>
      <c r="B724" s="163"/>
      <c r="C724" s="164"/>
      <c r="D724" s="164"/>
      <c r="E724" s="164"/>
      <c r="F724" s="164">
        <f>I724</f>
        <v>1</v>
      </c>
      <c r="G724" s="194" t="s">
        <v>3336</v>
      </c>
      <c r="H724" s="163" t="s">
        <v>3337</v>
      </c>
      <c r="I724" s="164">
        <v>1</v>
      </c>
      <c r="J724" s="167">
        <v>1</v>
      </c>
      <c r="K724" s="168">
        <f>COUNT(I724:I724)</f>
        <v>1</v>
      </c>
      <c r="L724" s="164"/>
      <c r="M724" s="164"/>
      <c r="N724" s="164"/>
      <c r="O724" s="164"/>
      <c r="P724" s="199"/>
      <c r="Q724" s="195" t="s">
        <v>1689</v>
      </c>
      <c r="R724" s="143"/>
      <c r="S724" s="143"/>
      <c r="T724" s="143"/>
      <c r="U724" s="169" t="s">
        <v>1690</v>
      </c>
      <c r="V724" s="169" t="s">
        <v>1690</v>
      </c>
      <c r="W724" s="163" t="s">
        <v>3338</v>
      </c>
      <c r="X724" s="164"/>
      <c r="Y724" s="164"/>
      <c r="Z724" s="164"/>
      <c r="AA724" s="163"/>
      <c r="AB724" s="163"/>
      <c r="AC724" s="164"/>
      <c r="AD724" s="164"/>
      <c r="AE724" s="163"/>
      <c r="AF724" s="164"/>
      <c r="AG724" s="164"/>
      <c r="AH724" s="170"/>
    </row>
    <row r="725" spans="1:34" ht="15" customHeight="1" x14ac:dyDescent="0.3">
      <c r="A725" s="138">
        <v>5118</v>
      </c>
      <c r="B725" s="163"/>
      <c r="C725" s="164"/>
      <c r="D725" s="164"/>
      <c r="E725" s="164"/>
      <c r="F725" s="164">
        <f>I725</f>
        <v>1</v>
      </c>
      <c r="G725" s="165" t="s">
        <v>3339</v>
      </c>
      <c r="H725" s="166" t="s">
        <v>3340</v>
      </c>
      <c r="I725" s="164">
        <v>1</v>
      </c>
      <c r="J725" s="167">
        <v>1</v>
      </c>
      <c r="K725" s="168">
        <f>COUNT(I725:I725)</f>
        <v>1</v>
      </c>
      <c r="L725" s="164"/>
      <c r="M725" s="164"/>
      <c r="N725" s="164"/>
      <c r="O725" s="164"/>
      <c r="P725" s="199"/>
      <c r="Q725" s="169" t="s">
        <v>1583</v>
      </c>
      <c r="R725" s="169" t="s">
        <v>1584</v>
      </c>
      <c r="S725" s="169" t="s">
        <v>1585</v>
      </c>
      <c r="T725" s="143"/>
      <c r="U725" s="143"/>
      <c r="V725" s="143"/>
      <c r="W725" s="163" t="s">
        <v>3341</v>
      </c>
      <c r="X725" s="164"/>
      <c r="Y725" s="164"/>
      <c r="Z725" s="164"/>
      <c r="AA725" s="163"/>
      <c r="AB725" s="163"/>
      <c r="AC725" s="164"/>
      <c r="AD725" s="164"/>
      <c r="AE725" s="163"/>
      <c r="AF725" s="164"/>
      <c r="AG725" s="164"/>
      <c r="AH725" s="170"/>
    </row>
    <row r="726" spans="1:34" ht="15" customHeight="1" x14ac:dyDescent="0.3">
      <c r="A726" s="138">
        <v>5120</v>
      </c>
      <c r="B726" s="150"/>
      <c r="C726" s="150"/>
      <c r="D726" s="157">
        <f>COUNTIF(E726:E729,"&gt;0")</f>
        <v>1</v>
      </c>
      <c r="E726" s="216"/>
      <c r="F726" s="216"/>
      <c r="G726" s="217" t="s">
        <v>3342</v>
      </c>
      <c r="H726" s="217" t="s">
        <v>3343</v>
      </c>
      <c r="I726" s="159"/>
      <c r="J726" s="160"/>
      <c r="K726" s="155"/>
      <c r="L726" s="159"/>
      <c r="M726" s="159"/>
      <c r="N726" s="159"/>
      <c r="O726" s="159"/>
      <c r="P726" s="199"/>
      <c r="Q726" s="143"/>
      <c r="R726" s="143"/>
      <c r="S726" s="143"/>
      <c r="T726" s="143"/>
      <c r="U726" s="143"/>
      <c r="V726" s="143"/>
      <c r="W726" s="144"/>
      <c r="X726" s="144"/>
      <c r="Y726" s="144"/>
      <c r="Z726" s="144"/>
      <c r="AA726" s="144"/>
      <c r="AB726" s="144"/>
      <c r="AC726" s="144"/>
      <c r="AD726" s="144"/>
      <c r="AE726" s="144"/>
      <c r="AF726" s="144"/>
      <c r="AG726" s="144"/>
      <c r="AH726" s="145"/>
    </row>
    <row r="727" spans="1:34" ht="15" customHeight="1" x14ac:dyDescent="0.3">
      <c r="A727" s="138">
        <v>5121</v>
      </c>
      <c r="B727" s="163"/>
      <c r="C727" s="164"/>
      <c r="D727" s="150"/>
      <c r="E727" s="161">
        <f>COUNTIF(F727:F729,"&gt;0")</f>
        <v>2</v>
      </c>
      <c r="F727" s="161"/>
      <c r="G727" s="162" t="s">
        <v>3344</v>
      </c>
      <c r="H727" s="162" t="s">
        <v>3345</v>
      </c>
      <c r="I727" s="164"/>
      <c r="J727" s="167"/>
      <c r="K727" s="164"/>
      <c r="L727" s="164"/>
      <c r="M727" s="164"/>
      <c r="N727" s="164"/>
      <c r="O727" s="164"/>
      <c r="P727" s="199"/>
      <c r="Q727" s="143"/>
      <c r="R727" s="143"/>
      <c r="S727" s="143"/>
      <c r="T727" s="143"/>
      <c r="U727" s="143"/>
      <c r="V727" s="143"/>
      <c r="W727" s="163"/>
      <c r="X727" s="164"/>
      <c r="Y727" s="164"/>
      <c r="Z727" s="164"/>
      <c r="AA727" s="163"/>
      <c r="AB727" s="163"/>
      <c r="AC727" s="164"/>
      <c r="AD727" s="164"/>
      <c r="AE727" s="163"/>
      <c r="AF727" s="164"/>
      <c r="AG727" s="164"/>
      <c r="AH727" s="170"/>
    </row>
    <row r="728" spans="1:34" ht="15" customHeight="1" x14ac:dyDescent="0.3">
      <c r="A728" s="138">
        <v>5125</v>
      </c>
      <c r="B728" s="163"/>
      <c r="C728" s="164"/>
      <c r="D728" s="164"/>
      <c r="E728" s="164"/>
      <c r="F728" s="164">
        <f>I728</f>
        <v>1</v>
      </c>
      <c r="G728" s="165" t="s">
        <v>3346</v>
      </c>
      <c r="H728" s="166" t="s">
        <v>3347</v>
      </c>
      <c r="I728" s="164">
        <v>1</v>
      </c>
      <c r="J728" s="167">
        <v>1</v>
      </c>
      <c r="K728" s="168">
        <f>COUNT(I728:I728)</f>
        <v>1</v>
      </c>
      <c r="L728" s="164"/>
      <c r="M728" s="164"/>
      <c r="N728" s="164"/>
      <c r="O728" s="164"/>
      <c r="P728" s="199"/>
      <c r="Q728" s="169" t="s">
        <v>1583</v>
      </c>
      <c r="R728" s="169" t="s">
        <v>1584</v>
      </c>
      <c r="S728" s="169" t="s">
        <v>1585</v>
      </c>
      <c r="T728" s="143"/>
      <c r="U728" s="143"/>
      <c r="V728" s="143"/>
      <c r="W728" s="163"/>
      <c r="X728" s="164"/>
      <c r="Y728" s="164"/>
      <c r="Z728" s="164"/>
      <c r="AA728" s="163"/>
      <c r="AB728" s="163"/>
      <c r="AC728" s="164"/>
      <c r="AD728" s="164"/>
      <c r="AE728" s="163"/>
      <c r="AF728" s="164" t="s">
        <v>1637</v>
      </c>
      <c r="AG728" s="164"/>
      <c r="AH728" s="170"/>
    </row>
    <row r="729" spans="1:34" ht="15" customHeight="1" x14ac:dyDescent="0.3">
      <c r="A729" s="138">
        <v>5126</v>
      </c>
      <c r="B729" s="163"/>
      <c r="C729" s="164"/>
      <c r="D729" s="164"/>
      <c r="E729" s="164"/>
      <c r="F729" s="164">
        <f>I729</f>
        <v>1</v>
      </c>
      <c r="G729" s="165" t="s">
        <v>3348</v>
      </c>
      <c r="H729" s="166" t="s">
        <v>3349</v>
      </c>
      <c r="I729" s="164">
        <v>1</v>
      </c>
      <c r="J729" s="167">
        <v>1</v>
      </c>
      <c r="K729" s="168">
        <f>COUNT(I729:I729)</f>
        <v>1</v>
      </c>
      <c r="L729" s="164"/>
      <c r="M729" s="164"/>
      <c r="N729" s="164"/>
      <c r="O729" s="164"/>
      <c r="P729" s="199"/>
      <c r="Q729" s="169" t="s">
        <v>1583</v>
      </c>
      <c r="R729" s="169" t="s">
        <v>1584</v>
      </c>
      <c r="S729" s="169" t="s">
        <v>1585</v>
      </c>
      <c r="T729" s="143"/>
      <c r="U729" s="143"/>
      <c r="V729" s="143"/>
      <c r="W729" s="163" t="s">
        <v>3349</v>
      </c>
      <c r="X729" s="164"/>
      <c r="Y729" s="164"/>
      <c r="Z729" s="164"/>
      <c r="AA729" s="163"/>
      <c r="AB729" s="163"/>
      <c r="AC729" s="164"/>
      <c r="AD729" s="164"/>
      <c r="AE729" s="163"/>
      <c r="AF729" s="164" t="s">
        <v>1637</v>
      </c>
      <c r="AG729" s="164" t="s">
        <v>1609</v>
      </c>
      <c r="AH729" s="170"/>
    </row>
    <row r="730" spans="1:34" ht="15" customHeight="1" x14ac:dyDescent="0.3">
      <c r="A730" s="138">
        <v>5127</v>
      </c>
      <c r="B730" s="150"/>
      <c r="C730" s="150"/>
      <c r="D730" s="157">
        <f>COUNTIF(E730:E732,"&gt;0")</f>
        <v>1</v>
      </c>
      <c r="E730" s="216"/>
      <c r="F730" s="216"/>
      <c r="G730" s="217" t="s">
        <v>3350</v>
      </c>
      <c r="H730" s="217" t="s">
        <v>3351</v>
      </c>
      <c r="I730" s="153"/>
      <c r="J730" s="154"/>
      <c r="K730" s="155"/>
      <c r="L730" s="153"/>
      <c r="M730" s="153"/>
      <c r="N730" s="153"/>
      <c r="O730" s="153"/>
      <c r="P730" s="199"/>
      <c r="Q730" s="143"/>
      <c r="R730" s="143"/>
      <c r="S730" s="143"/>
      <c r="T730" s="143"/>
      <c r="U730" s="143"/>
      <c r="V730" s="143"/>
      <c r="W730" s="144"/>
      <c r="X730" s="144"/>
      <c r="Y730" s="144"/>
      <c r="Z730" s="144"/>
      <c r="AA730" s="144"/>
      <c r="AB730" s="144"/>
      <c r="AC730" s="144"/>
      <c r="AD730" s="144"/>
      <c r="AE730" s="144"/>
      <c r="AF730" s="144"/>
      <c r="AG730" s="144"/>
      <c r="AH730" s="145"/>
    </row>
    <row r="731" spans="1:34" ht="15" customHeight="1" x14ac:dyDescent="0.3">
      <c r="A731" s="138">
        <v>5130</v>
      </c>
      <c r="B731" s="163"/>
      <c r="C731" s="164"/>
      <c r="D731" s="164"/>
      <c r="E731" s="161">
        <f>COUNTIF(F731:F732,"&gt;0")</f>
        <v>1</v>
      </c>
      <c r="F731" s="161"/>
      <c r="G731" s="162" t="s">
        <v>3352</v>
      </c>
      <c r="H731" s="162" t="s">
        <v>3353</v>
      </c>
      <c r="I731" s="164"/>
      <c r="J731" s="167"/>
      <c r="K731" s="168"/>
      <c r="L731" s="164"/>
      <c r="M731" s="164"/>
      <c r="N731" s="164"/>
      <c r="O731" s="164"/>
      <c r="P731" s="199"/>
      <c r="Q731" s="143"/>
      <c r="R731" s="143"/>
      <c r="S731" s="143"/>
      <c r="T731" s="143"/>
      <c r="U731" s="143"/>
      <c r="V731" s="143"/>
      <c r="W731" s="163"/>
      <c r="X731" s="164"/>
      <c r="Y731" s="164"/>
      <c r="Z731" s="164"/>
      <c r="AA731" s="163"/>
      <c r="AB731" s="163"/>
      <c r="AC731" s="164"/>
      <c r="AD731" s="164"/>
      <c r="AE731" s="163"/>
      <c r="AF731" s="164"/>
      <c r="AG731" s="164"/>
      <c r="AH731" s="170"/>
    </row>
    <row r="732" spans="1:34" ht="15" customHeight="1" x14ac:dyDescent="0.3">
      <c r="A732" s="138">
        <v>5131</v>
      </c>
      <c r="B732" s="163"/>
      <c r="C732" s="164"/>
      <c r="D732" s="164"/>
      <c r="E732" s="164"/>
      <c r="F732" s="164">
        <f>I732</f>
        <v>1</v>
      </c>
      <c r="G732" s="165" t="s">
        <v>3354</v>
      </c>
      <c r="H732" s="166" t="s">
        <v>3355</v>
      </c>
      <c r="I732" s="164">
        <v>1</v>
      </c>
      <c r="J732" s="167">
        <v>1</v>
      </c>
      <c r="K732" s="168">
        <f>COUNT(I732:I732)</f>
        <v>1</v>
      </c>
      <c r="L732" s="164"/>
      <c r="M732" s="164"/>
      <c r="N732" s="164"/>
      <c r="O732" s="164"/>
      <c r="P732" s="199"/>
      <c r="Q732" s="169" t="s">
        <v>1583</v>
      </c>
      <c r="R732" s="169" t="s">
        <v>1584</v>
      </c>
      <c r="S732" s="169" t="s">
        <v>1585</v>
      </c>
      <c r="T732" s="143"/>
      <c r="U732" s="143"/>
      <c r="V732" s="143"/>
      <c r="W732" s="163" t="s">
        <v>3356</v>
      </c>
      <c r="X732" s="164"/>
      <c r="Y732" s="164"/>
      <c r="Z732" s="164"/>
      <c r="AA732" s="163"/>
      <c r="AB732" s="163"/>
      <c r="AC732" s="164"/>
      <c r="AD732" s="164"/>
      <c r="AE732" s="163"/>
      <c r="AF732" s="164" t="s">
        <v>1637</v>
      </c>
      <c r="AG732" s="164"/>
      <c r="AH732" s="170"/>
    </row>
    <row r="733" spans="1:34" ht="15" customHeight="1" x14ac:dyDescent="0.3">
      <c r="A733" s="138">
        <v>5134</v>
      </c>
      <c r="B733" s="150"/>
      <c r="C733" s="151">
        <f>COUNTIF(D733:D750,"&gt;0")</f>
        <v>3</v>
      </c>
      <c r="D733" s="151"/>
      <c r="E733" s="151"/>
      <c r="F733" s="151"/>
      <c r="G733" s="152" t="s">
        <v>3357</v>
      </c>
      <c r="H733" s="152" t="s">
        <v>3358</v>
      </c>
      <c r="I733" s="159"/>
      <c r="J733" s="160"/>
      <c r="K733" s="155"/>
      <c r="L733" s="159"/>
      <c r="M733" s="159"/>
      <c r="N733" s="159"/>
      <c r="O733" s="159"/>
      <c r="P733" s="199"/>
      <c r="Q733" s="143"/>
      <c r="R733" s="143"/>
      <c r="S733" s="143"/>
      <c r="T733" s="143"/>
      <c r="U733" s="143"/>
      <c r="V733" s="143"/>
      <c r="W733" s="144"/>
      <c r="X733" s="144"/>
      <c r="Y733" s="144"/>
      <c r="Z733" s="144"/>
      <c r="AA733" s="144"/>
      <c r="AB733" s="144"/>
      <c r="AC733" s="144"/>
      <c r="AD733" s="144"/>
      <c r="AE733" s="144"/>
      <c r="AF733" s="144"/>
      <c r="AG733" s="144"/>
      <c r="AH733" s="145"/>
    </row>
    <row r="734" spans="1:34" ht="15" customHeight="1" x14ac:dyDescent="0.3">
      <c r="A734" s="138">
        <v>5135</v>
      </c>
      <c r="B734" s="150"/>
      <c r="C734" s="150"/>
      <c r="D734" s="157">
        <f>COUNTIF(E734:E744,"&gt;0")</f>
        <v>4</v>
      </c>
      <c r="E734" s="216"/>
      <c r="F734" s="216"/>
      <c r="G734" s="217" t="s">
        <v>3359</v>
      </c>
      <c r="H734" s="217" t="s">
        <v>3360</v>
      </c>
      <c r="I734" s="153"/>
      <c r="J734" s="154"/>
      <c r="K734" s="155"/>
      <c r="L734" s="153"/>
      <c r="M734" s="153"/>
      <c r="N734" s="153"/>
      <c r="O734" s="153"/>
      <c r="P734" s="199"/>
      <c r="Q734" s="143"/>
      <c r="R734" s="143"/>
      <c r="S734" s="143"/>
      <c r="T734" s="143"/>
      <c r="U734" s="143"/>
      <c r="V734" s="143"/>
      <c r="W734" s="144"/>
      <c r="X734" s="144"/>
      <c r="Y734" s="144"/>
      <c r="Z734" s="144"/>
      <c r="AA734" s="144"/>
      <c r="AB734" s="144"/>
      <c r="AC734" s="144"/>
      <c r="AD734" s="144"/>
      <c r="AE734" s="144"/>
      <c r="AF734" s="144"/>
      <c r="AG734" s="144"/>
      <c r="AH734" s="145"/>
    </row>
    <row r="735" spans="1:34" ht="15" customHeight="1" x14ac:dyDescent="0.3">
      <c r="A735" s="138">
        <v>5142</v>
      </c>
      <c r="B735" s="163"/>
      <c r="C735" s="164"/>
      <c r="D735" s="164"/>
      <c r="E735" s="161">
        <f>COUNTIF(F735:F736,"&gt;0")</f>
        <v>1</v>
      </c>
      <c r="F735" s="161"/>
      <c r="G735" s="162" t="s">
        <v>3361</v>
      </c>
      <c r="H735" s="162" t="s">
        <v>3362</v>
      </c>
      <c r="I735" s="164"/>
      <c r="J735" s="167"/>
      <c r="K735" s="168"/>
      <c r="L735" s="164"/>
      <c r="M735" s="164"/>
      <c r="N735" s="164"/>
      <c r="O735" s="164"/>
      <c r="P735" s="199"/>
      <c r="Q735" s="143"/>
      <c r="R735" s="143"/>
      <c r="S735" s="143"/>
      <c r="T735" s="143"/>
      <c r="U735" s="143"/>
      <c r="V735" s="143"/>
      <c r="W735" s="163"/>
      <c r="X735" s="164"/>
      <c r="Y735" s="164"/>
      <c r="Z735" s="164"/>
      <c r="AA735" s="163"/>
      <c r="AB735" s="163"/>
      <c r="AC735" s="164"/>
      <c r="AD735" s="164"/>
      <c r="AE735" s="163"/>
      <c r="AF735" s="164"/>
      <c r="AG735" s="164"/>
      <c r="AH735" s="170"/>
    </row>
    <row r="736" spans="1:34" ht="15" customHeight="1" x14ac:dyDescent="0.3">
      <c r="A736" s="138">
        <v>5143</v>
      </c>
      <c r="B736" s="163"/>
      <c r="C736" s="164"/>
      <c r="D736" s="164"/>
      <c r="E736" s="164"/>
      <c r="F736" s="164">
        <f t="shared" ref="F736" si="195">I736</f>
        <v>1</v>
      </c>
      <c r="G736" s="165" t="s">
        <v>3363</v>
      </c>
      <c r="H736" s="166" t="s">
        <v>3364</v>
      </c>
      <c r="I736" s="164">
        <v>1</v>
      </c>
      <c r="J736" s="167">
        <v>1</v>
      </c>
      <c r="K736" s="168">
        <f t="shared" ref="K736" si="196">COUNT(I736:I736)</f>
        <v>1</v>
      </c>
      <c r="L736" s="164"/>
      <c r="M736" s="164"/>
      <c r="N736" s="164"/>
      <c r="O736" s="164"/>
      <c r="P736" s="199"/>
      <c r="Q736" s="169" t="s">
        <v>1583</v>
      </c>
      <c r="R736" s="169" t="s">
        <v>1938</v>
      </c>
      <c r="S736" s="169" t="s">
        <v>1585</v>
      </c>
      <c r="T736" s="143"/>
      <c r="U736" s="143"/>
      <c r="V736" s="143"/>
      <c r="W736" s="163" t="s">
        <v>3365</v>
      </c>
      <c r="X736" s="164"/>
      <c r="Y736" s="164"/>
      <c r="Z736" s="164"/>
      <c r="AA736" s="163"/>
      <c r="AB736" s="163"/>
      <c r="AC736" s="164" t="s">
        <v>1637</v>
      </c>
      <c r="AD736" s="164"/>
      <c r="AE736" s="163"/>
      <c r="AF736" s="164" t="s">
        <v>1637</v>
      </c>
      <c r="AG736" s="164"/>
      <c r="AH736" s="170"/>
    </row>
    <row r="737" spans="1:34" ht="15" customHeight="1" x14ac:dyDescent="0.3">
      <c r="A737" s="138">
        <v>5151</v>
      </c>
      <c r="B737" s="163"/>
      <c r="C737" s="164"/>
      <c r="D737" s="164"/>
      <c r="E737" s="161">
        <f>COUNTIF(F737:F739,"&gt;0")</f>
        <v>2</v>
      </c>
      <c r="F737" s="161"/>
      <c r="G737" s="162" t="s">
        <v>3366</v>
      </c>
      <c r="H737" s="162" t="s">
        <v>3367</v>
      </c>
      <c r="I737" s="164"/>
      <c r="J737" s="167"/>
      <c r="K737" s="168"/>
      <c r="L737" s="164"/>
      <c r="M737" s="164"/>
      <c r="N737" s="164"/>
      <c r="O737" s="164"/>
      <c r="P737" s="199"/>
      <c r="Q737" s="143"/>
      <c r="R737" s="143"/>
      <c r="S737" s="143"/>
      <c r="T737" s="143"/>
      <c r="U737" s="143"/>
      <c r="V737" s="143"/>
      <c r="W737" s="163"/>
      <c r="X737" s="164"/>
      <c r="Y737" s="164"/>
      <c r="Z737" s="164"/>
      <c r="AA737" s="163"/>
      <c r="AB737" s="163"/>
      <c r="AC737" s="164"/>
      <c r="AD737" s="164"/>
      <c r="AE737" s="163"/>
      <c r="AF737" s="164"/>
      <c r="AG737" s="164"/>
      <c r="AH737" s="170"/>
    </row>
    <row r="738" spans="1:34" ht="15" customHeight="1" x14ac:dyDescent="0.3">
      <c r="A738" s="138">
        <v>5157</v>
      </c>
      <c r="B738" s="163"/>
      <c r="C738" s="164"/>
      <c r="D738" s="164"/>
      <c r="E738" s="164"/>
      <c r="F738" s="164">
        <f t="shared" ref="F738:F739" si="197">I738</f>
        <v>1</v>
      </c>
      <c r="G738" s="165" t="s">
        <v>3368</v>
      </c>
      <c r="H738" s="166" t="s">
        <v>3369</v>
      </c>
      <c r="I738" s="164">
        <v>1</v>
      </c>
      <c r="J738" s="167">
        <v>1</v>
      </c>
      <c r="K738" s="168">
        <f t="shared" ref="K738:K739" si="198">COUNT(I738:I738)</f>
        <v>1</v>
      </c>
      <c r="L738" s="164"/>
      <c r="M738" s="164"/>
      <c r="N738" s="164"/>
      <c r="O738" s="164"/>
      <c r="P738" s="199"/>
      <c r="Q738" s="169" t="s">
        <v>1583</v>
      </c>
      <c r="R738" s="169" t="s">
        <v>1584</v>
      </c>
      <c r="S738" s="169" t="s">
        <v>1585</v>
      </c>
      <c r="T738" s="143"/>
      <c r="U738" s="143"/>
      <c r="V738" s="143"/>
      <c r="W738" s="163" t="s">
        <v>3370</v>
      </c>
      <c r="X738" s="164"/>
      <c r="Y738" s="164"/>
      <c r="Z738" s="164"/>
      <c r="AA738" s="163"/>
      <c r="AB738" s="163"/>
      <c r="AC738" s="164"/>
      <c r="AD738" s="164"/>
      <c r="AE738" s="163"/>
      <c r="AF738" s="164"/>
      <c r="AG738" s="164"/>
      <c r="AH738" s="170"/>
    </row>
    <row r="739" spans="1:34" ht="15" customHeight="1" x14ac:dyDescent="0.3">
      <c r="A739" s="138">
        <v>5158</v>
      </c>
      <c r="B739" s="163"/>
      <c r="C739" s="164"/>
      <c r="D739" s="164"/>
      <c r="E739" s="164"/>
      <c r="F739" s="164">
        <f t="shared" si="197"/>
        <v>1</v>
      </c>
      <c r="G739" s="165" t="s">
        <v>3371</v>
      </c>
      <c r="H739" s="166" t="s">
        <v>3372</v>
      </c>
      <c r="I739" s="164">
        <v>1</v>
      </c>
      <c r="J739" s="167">
        <v>1</v>
      </c>
      <c r="K739" s="168">
        <f t="shared" si="198"/>
        <v>1</v>
      </c>
      <c r="L739" s="164"/>
      <c r="M739" s="164"/>
      <c r="N739" s="164"/>
      <c r="O739" s="164"/>
      <c r="P739" s="199"/>
      <c r="Q739" s="169" t="s">
        <v>1583</v>
      </c>
      <c r="R739" s="169" t="s">
        <v>1584</v>
      </c>
      <c r="S739" s="169" t="s">
        <v>1585</v>
      </c>
      <c r="T739" s="143"/>
      <c r="U739" s="143"/>
      <c r="V739" s="143"/>
      <c r="W739" s="163" t="s">
        <v>3373</v>
      </c>
      <c r="X739" s="164"/>
      <c r="Y739" s="164"/>
      <c r="Z739" s="164"/>
      <c r="AA739" s="163"/>
      <c r="AB739" s="163"/>
      <c r="AC739" s="164"/>
      <c r="AD739" s="164"/>
      <c r="AE739" s="163"/>
      <c r="AF739" s="164"/>
      <c r="AG739" s="164"/>
      <c r="AH739" s="170"/>
    </row>
    <row r="740" spans="1:34" ht="15" customHeight="1" x14ac:dyDescent="0.3">
      <c r="A740" s="138">
        <v>5161</v>
      </c>
      <c r="B740" s="163"/>
      <c r="C740" s="164"/>
      <c r="D740" s="164"/>
      <c r="E740" s="161">
        <f>COUNTIF(F740:F742,"&gt;0")</f>
        <v>2</v>
      </c>
      <c r="F740" s="161"/>
      <c r="G740" s="162" t="s">
        <v>3374</v>
      </c>
      <c r="H740" s="162" t="s">
        <v>3375</v>
      </c>
      <c r="I740" s="164"/>
      <c r="J740" s="167"/>
      <c r="K740" s="168"/>
      <c r="L740" s="164"/>
      <c r="M740" s="164"/>
      <c r="N740" s="164"/>
      <c r="O740" s="164"/>
      <c r="P740" s="199"/>
      <c r="Q740" s="143"/>
      <c r="R740" s="143"/>
      <c r="S740" s="143"/>
      <c r="T740" s="143"/>
      <c r="U740" s="143"/>
      <c r="V740" s="143"/>
      <c r="W740" s="163"/>
      <c r="X740" s="164"/>
      <c r="Y740" s="164"/>
      <c r="Z740" s="164"/>
      <c r="AA740" s="163"/>
      <c r="AB740" s="163"/>
      <c r="AC740" s="164"/>
      <c r="AD740" s="164"/>
      <c r="AE740" s="163"/>
      <c r="AF740" s="164"/>
      <c r="AG740" s="164"/>
      <c r="AH740" s="170"/>
    </row>
    <row r="741" spans="1:34" ht="15" customHeight="1" x14ac:dyDescent="0.3">
      <c r="A741" s="138">
        <v>5163</v>
      </c>
      <c r="B741" s="163"/>
      <c r="C741" s="164"/>
      <c r="D741" s="164"/>
      <c r="E741" s="164"/>
      <c r="F741" s="164">
        <f t="shared" ref="F741:F742" si="199">I741</f>
        <v>1</v>
      </c>
      <c r="G741" s="165" t="s">
        <v>3376</v>
      </c>
      <c r="H741" s="166" t="s">
        <v>3377</v>
      </c>
      <c r="I741" s="164">
        <v>1</v>
      </c>
      <c r="J741" s="167">
        <v>1</v>
      </c>
      <c r="K741" s="168">
        <f>COUNT(I741:I741)</f>
        <v>1</v>
      </c>
      <c r="L741" s="164"/>
      <c r="M741" s="164"/>
      <c r="N741" s="164"/>
      <c r="O741" s="164"/>
      <c r="P741" s="199"/>
      <c r="Q741" s="169" t="s">
        <v>1583</v>
      </c>
      <c r="R741" s="169" t="s">
        <v>1584</v>
      </c>
      <c r="S741" s="169" t="s">
        <v>1585</v>
      </c>
      <c r="T741" s="143"/>
      <c r="U741" s="143"/>
      <c r="V741" s="143"/>
      <c r="W741" s="163"/>
      <c r="X741" s="164"/>
      <c r="Y741" s="164"/>
      <c r="Z741" s="164"/>
      <c r="AA741" s="163"/>
      <c r="AB741" s="163"/>
      <c r="AC741" s="164"/>
      <c r="AD741" s="164"/>
      <c r="AE741" s="163"/>
      <c r="AF741" s="164"/>
      <c r="AG741" s="164" t="s">
        <v>1609</v>
      </c>
      <c r="AH741" s="170" t="s">
        <v>1671</v>
      </c>
    </row>
    <row r="742" spans="1:34" ht="15" customHeight="1" x14ac:dyDescent="0.3">
      <c r="A742" s="138">
        <v>5167</v>
      </c>
      <c r="B742" s="163"/>
      <c r="C742" s="164"/>
      <c r="D742" s="164"/>
      <c r="E742" s="164"/>
      <c r="F742" s="164">
        <f t="shared" si="199"/>
        <v>1</v>
      </c>
      <c r="G742" s="165" t="s">
        <v>3378</v>
      </c>
      <c r="H742" s="166" t="s">
        <v>3379</v>
      </c>
      <c r="I742" s="164">
        <v>1</v>
      </c>
      <c r="J742" s="167">
        <v>1</v>
      </c>
      <c r="K742" s="168">
        <f>COUNT(I742:I742)</f>
        <v>1</v>
      </c>
      <c r="L742" s="164"/>
      <c r="M742" s="164"/>
      <c r="N742" s="164"/>
      <c r="O742" s="164"/>
      <c r="P742" s="199"/>
      <c r="Q742" s="169" t="s">
        <v>1583</v>
      </c>
      <c r="R742" s="169" t="s">
        <v>1584</v>
      </c>
      <c r="S742" s="169" t="s">
        <v>1585</v>
      </c>
      <c r="T742" s="143"/>
      <c r="U742" s="143"/>
      <c r="V742" s="143"/>
      <c r="W742" s="163" t="s">
        <v>3380</v>
      </c>
      <c r="X742" s="164"/>
      <c r="Y742" s="164"/>
      <c r="Z742" s="164"/>
      <c r="AA742" s="163"/>
      <c r="AB742" s="163"/>
      <c r="AC742" s="164"/>
      <c r="AD742" s="164"/>
      <c r="AE742" s="163"/>
      <c r="AF742" s="164"/>
      <c r="AG742" s="164"/>
      <c r="AH742" s="170"/>
    </row>
    <row r="743" spans="1:34" ht="15" customHeight="1" x14ac:dyDescent="0.3">
      <c r="A743" s="138">
        <v>5175</v>
      </c>
      <c r="B743" s="163"/>
      <c r="C743" s="164"/>
      <c r="D743" s="164"/>
      <c r="E743" s="161">
        <f>COUNTIF(F743:F744,"&gt;0")</f>
        <v>1</v>
      </c>
      <c r="F743" s="161"/>
      <c r="G743" s="162" t="s">
        <v>3381</v>
      </c>
      <c r="H743" s="162" t="s">
        <v>3382</v>
      </c>
      <c r="I743" s="164"/>
      <c r="J743" s="167"/>
      <c r="K743" s="168"/>
      <c r="L743" s="164"/>
      <c r="M743" s="164"/>
      <c r="N743" s="164"/>
      <c r="O743" s="164"/>
      <c r="P743" s="199"/>
      <c r="Q743" s="143"/>
      <c r="R743" s="143"/>
      <c r="S743" s="143"/>
      <c r="T743" s="143"/>
      <c r="U743" s="143"/>
      <c r="V743" s="143"/>
      <c r="W743" s="163"/>
      <c r="X743" s="164"/>
      <c r="Y743" s="164"/>
      <c r="Z743" s="164"/>
      <c r="AA743" s="163"/>
      <c r="AB743" s="163"/>
      <c r="AC743" s="164"/>
      <c r="AD743" s="164"/>
      <c r="AE743" s="163"/>
      <c r="AF743" s="164"/>
      <c r="AG743" s="164"/>
      <c r="AH743" s="170"/>
    </row>
    <row r="744" spans="1:34" ht="15" customHeight="1" x14ac:dyDescent="0.3">
      <c r="A744" s="138">
        <v>5177</v>
      </c>
      <c r="B744" s="163"/>
      <c r="C744" s="164"/>
      <c r="D744" s="164"/>
      <c r="E744" s="164"/>
      <c r="F744" s="164">
        <f>I744</f>
        <v>1</v>
      </c>
      <c r="G744" s="221" t="s">
        <v>3383</v>
      </c>
      <c r="H744" s="179" t="s">
        <v>3384</v>
      </c>
      <c r="I744" s="164">
        <v>1</v>
      </c>
      <c r="J744" s="167">
        <v>1</v>
      </c>
      <c r="K744" s="164"/>
      <c r="L744" s="155">
        <f>COUNT(I744)</f>
        <v>1</v>
      </c>
      <c r="M744" s="164"/>
      <c r="N744" s="164"/>
      <c r="O744" s="164"/>
      <c r="P744" s="199"/>
      <c r="Q744" s="195" t="s">
        <v>1689</v>
      </c>
      <c r="R744" s="143"/>
      <c r="S744" s="143"/>
      <c r="T744" s="143"/>
      <c r="U744" s="169" t="s">
        <v>1690</v>
      </c>
      <c r="V744" s="169" t="s">
        <v>1690</v>
      </c>
      <c r="W744" s="163" t="s">
        <v>3385</v>
      </c>
      <c r="X744" s="164"/>
      <c r="Y744" s="164"/>
      <c r="Z744" s="164"/>
      <c r="AA744" s="163"/>
      <c r="AB744" s="163"/>
      <c r="AC744" s="164"/>
      <c r="AD744" s="164"/>
      <c r="AE744" s="163"/>
      <c r="AF744" s="164"/>
      <c r="AG744" s="164"/>
      <c r="AH744" s="170"/>
    </row>
    <row r="745" spans="1:34" ht="15" customHeight="1" x14ac:dyDescent="0.3">
      <c r="A745" s="138">
        <v>5245</v>
      </c>
      <c r="B745" s="150"/>
      <c r="C745" s="150"/>
      <c r="D745" s="157">
        <f>COUNTIF(E745:E747,"&gt;0")</f>
        <v>1</v>
      </c>
      <c r="E745" s="216"/>
      <c r="F745" s="216"/>
      <c r="G745" s="217" t="s">
        <v>3386</v>
      </c>
      <c r="H745" s="217" t="s">
        <v>3387</v>
      </c>
      <c r="I745" s="159"/>
      <c r="J745" s="160"/>
      <c r="K745" s="155"/>
      <c r="L745" s="159"/>
      <c r="M745" s="159"/>
      <c r="N745" s="159"/>
      <c r="O745" s="159"/>
      <c r="P745" s="199"/>
      <c r="Q745" s="143"/>
      <c r="R745" s="143"/>
      <c r="S745" s="143"/>
      <c r="T745" s="143"/>
      <c r="U745" s="143"/>
      <c r="V745" s="143"/>
      <c r="W745" s="144"/>
      <c r="X745" s="144"/>
      <c r="Y745" s="144"/>
      <c r="Z745" s="144"/>
      <c r="AA745" s="144"/>
      <c r="AB745" s="144"/>
      <c r="AC745" s="144"/>
      <c r="AD745" s="144"/>
      <c r="AE745" s="144"/>
      <c r="AF745" s="144"/>
      <c r="AG745" s="144"/>
      <c r="AH745" s="145"/>
    </row>
    <row r="746" spans="1:34" ht="15" customHeight="1" x14ac:dyDescent="0.3">
      <c r="A746" s="138">
        <v>5263</v>
      </c>
      <c r="B746" s="180"/>
      <c r="C746" s="181"/>
      <c r="D746" s="181"/>
      <c r="E746" s="161">
        <f>COUNTIF(F746:F747,"&gt;0")</f>
        <v>1</v>
      </c>
      <c r="F746" s="161"/>
      <c r="G746" s="162" t="s">
        <v>3388</v>
      </c>
      <c r="H746" s="162" t="s">
        <v>3389</v>
      </c>
      <c r="I746" s="181"/>
      <c r="J746" s="182"/>
      <c r="K746" s="168"/>
      <c r="L746" s="181"/>
      <c r="M746" s="181"/>
      <c r="N746" s="155"/>
      <c r="O746" s="155"/>
      <c r="P746" s="199"/>
      <c r="Q746" s="143"/>
      <c r="R746" s="143"/>
      <c r="S746" s="143"/>
      <c r="T746" s="143"/>
      <c r="U746" s="143"/>
      <c r="V746" s="143"/>
      <c r="W746" s="180"/>
      <c r="X746" s="181"/>
      <c r="Y746" s="181"/>
      <c r="Z746" s="181"/>
      <c r="AA746" s="180"/>
      <c r="AB746" s="180"/>
      <c r="AC746" s="181"/>
      <c r="AD746" s="181"/>
      <c r="AE746" s="180"/>
      <c r="AF746" s="181"/>
      <c r="AG746" s="181"/>
      <c r="AH746" s="183"/>
    </row>
    <row r="747" spans="1:34" ht="15" customHeight="1" x14ac:dyDescent="0.3">
      <c r="A747" s="138">
        <v>5264</v>
      </c>
      <c r="B747" s="163"/>
      <c r="C747" s="164"/>
      <c r="D747" s="164"/>
      <c r="E747" s="164"/>
      <c r="F747" s="164">
        <f t="shared" ref="F747" si="200">I747</f>
        <v>1</v>
      </c>
      <c r="G747" s="165" t="s">
        <v>3390</v>
      </c>
      <c r="H747" s="166" t="s">
        <v>3391</v>
      </c>
      <c r="I747" s="164">
        <v>1</v>
      </c>
      <c r="J747" s="167">
        <v>1</v>
      </c>
      <c r="K747" s="168">
        <f>COUNT(I747:I747)</f>
        <v>1</v>
      </c>
      <c r="L747" s="164"/>
      <c r="M747" s="164"/>
      <c r="N747" s="164"/>
      <c r="O747" s="164"/>
      <c r="P747" s="199"/>
      <c r="Q747" s="169" t="s">
        <v>1583</v>
      </c>
      <c r="R747" s="169" t="s">
        <v>1584</v>
      </c>
      <c r="S747" s="169" t="s">
        <v>1585</v>
      </c>
      <c r="T747" s="143"/>
      <c r="U747" s="143"/>
      <c r="V747" s="143"/>
      <c r="W747" s="163" t="s">
        <v>3392</v>
      </c>
      <c r="X747" s="164"/>
      <c r="Y747" s="164"/>
      <c r="Z747" s="164"/>
      <c r="AA747" s="163"/>
      <c r="AB747" s="163"/>
      <c r="AC747" s="164"/>
      <c r="AD747" s="164" t="s">
        <v>1637</v>
      </c>
      <c r="AE747" s="163"/>
      <c r="AF747" s="164" t="s">
        <v>1637</v>
      </c>
      <c r="AG747" s="164"/>
      <c r="AH747" s="170"/>
    </row>
    <row r="748" spans="1:34" ht="15" customHeight="1" x14ac:dyDescent="0.3">
      <c r="A748" s="138">
        <v>5270</v>
      </c>
      <c r="B748" s="150"/>
      <c r="C748" s="150"/>
      <c r="D748" s="157">
        <f>COUNTIF(E748:E750,"&gt;0")</f>
        <v>1</v>
      </c>
      <c r="E748" s="216"/>
      <c r="F748" s="216"/>
      <c r="G748" s="217" t="s">
        <v>3393</v>
      </c>
      <c r="H748" s="217" t="s">
        <v>3394</v>
      </c>
      <c r="I748" s="153"/>
      <c r="J748" s="154"/>
      <c r="K748" s="155"/>
      <c r="L748" s="153"/>
      <c r="M748" s="153"/>
      <c r="N748" s="153"/>
      <c r="O748" s="153"/>
      <c r="P748" s="199"/>
      <c r="Q748" s="143"/>
      <c r="R748" s="143"/>
      <c r="S748" s="143"/>
      <c r="T748" s="143"/>
      <c r="U748" s="143"/>
      <c r="V748" s="143"/>
      <c r="W748" s="144"/>
      <c r="X748" s="144"/>
      <c r="Y748" s="144"/>
      <c r="Z748" s="144"/>
      <c r="AA748" s="144"/>
      <c r="AB748" s="144"/>
      <c r="AC748" s="144"/>
      <c r="AD748" s="144"/>
      <c r="AE748" s="144"/>
      <c r="AF748" s="144"/>
      <c r="AG748" s="144"/>
      <c r="AH748" s="145"/>
    </row>
    <row r="749" spans="1:34" ht="15" customHeight="1" x14ac:dyDescent="0.3">
      <c r="A749" s="138">
        <v>5271</v>
      </c>
      <c r="B749" s="163"/>
      <c r="C749" s="164"/>
      <c r="D749" s="164"/>
      <c r="E749" s="161">
        <f>COUNTIF(F749:F750,"&gt;0")</f>
        <v>1</v>
      </c>
      <c r="F749" s="161"/>
      <c r="G749" s="162" t="s">
        <v>3395</v>
      </c>
      <c r="H749" s="162" t="s">
        <v>3396</v>
      </c>
      <c r="I749" s="164"/>
      <c r="J749" s="167"/>
      <c r="K749" s="168"/>
      <c r="L749" s="164"/>
      <c r="M749" s="164"/>
      <c r="N749" s="164"/>
      <c r="O749" s="164"/>
      <c r="P749" s="199"/>
      <c r="Q749" s="143"/>
      <c r="R749" s="143"/>
      <c r="S749" s="143"/>
      <c r="T749" s="143"/>
      <c r="U749" s="143"/>
      <c r="V749" s="143"/>
      <c r="W749" s="163"/>
      <c r="X749" s="164"/>
      <c r="Y749" s="164"/>
      <c r="Z749" s="164"/>
      <c r="AA749" s="163"/>
      <c r="AB749" s="163"/>
      <c r="AC749" s="164"/>
      <c r="AD749" s="164"/>
      <c r="AE749" s="163"/>
      <c r="AF749" s="164"/>
      <c r="AG749" s="164"/>
      <c r="AH749" s="170"/>
    </row>
    <row r="750" spans="1:34" ht="15" customHeight="1" x14ac:dyDescent="0.3">
      <c r="A750" s="138">
        <v>5272</v>
      </c>
      <c r="B750" s="163"/>
      <c r="C750" s="164"/>
      <c r="D750" s="164"/>
      <c r="E750" s="164"/>
      <c r="F750" s="164">
        <f t="shared" ref="F750" si="201">I750</f>
        <v>1</v>
      </c>
      <c r="G750" s="165" t="s">
        <v>3397</v>
      </c>
      <c r="H750" s="166" t="s">
        <v>3398</v>
      </c>
      <c r="I750" s="164">
        <v>1</v>
      </c>
      <c r="J750" s="167">
        <v>1</v>
      </c>
      <c r="K750" s="168">
        <f>COUNT(I750:I750)</f>
        <v>1</v>
      </c>
      <c r="L750" s="164"/>
      <c r="M750" s="164"/>
      <c r="N750" s="164"/>
      <c r="O750" s="164"/>
      <c r="P750" s="199"/>
      <c r="Q750" s="169" t="s">
        <v>1583</v>
      </c>
      <c r="R750" s="169" t="s">
        <v>1584</v>
      </c>
      <c r="S750" s="169" t="s">
        <v>1585</v>
      </c>
      <c r="T750" s="143"/>
      <c r="U750" s="143"/>
      <c r="V750" s="143"/>
      <c r="W750" s="163"/>
      <c r="X750" s="164"/>
      <c r="Y750" s="164"/>
      <c r="Z750" s="164"/>
      <c r="AA750" s="163"/>
      <c r="AB750" s="163"/>
      <c r="AC750" s="164"/>
      <c r="AD750" s="164"/>
      <c r="AE750" s="163"/>
      <c r="AF750" s="164"/>
      <c r="AG750" s="164"/>
      <c r="AH750" s="170"/>
    </row>
    <row r="751" spans="1:34" ht="15" customHeight="1" x14ac:dyDescent="0.3">
      <c r="A751" s="138">
        <v>5285</v>
      </c>
      <c r="B751" s="150"/>
      <c r="C751" s="151">
        <f>COUNTIF(D751:D826,"&gt;0")</f>
        <v>7</v>
      </c>
      <c r="D751" s="151"/>
      <c r="E751" s="151"/>
      <c r="F751" s="151"/>
      <c r="G751" s="152" t="s">
        <v>3399</v>
      </c>
      <c r="H751" s="152" t="s">
        <v>3400</v>
      </c>
      <c r="I751" s="159"/>
      <c r="J751" s="160"/>
      <c r="K751" s="155"/>
      <c r="L751" s="159"/>
      <c r="M751" s="159"/>
      <c r="N751" s="159"/>
      <c r="O751" s="159"/>
      <c r="P751" s="199"/>
      <c r="Q751" s="143"/>
      <c r="R751" s="143"/>
      <c r="S751" s="143"/>
      <c r="T751" s="143"/>
      <c r="U751" s="143"/>
      <c r="V751" s="143"/>
      <c r="W751" s="144"/>
      <c r="X751" s="144"/>
      <c r="Y751" s="144"/>
      <c r="Z751" s="144"/>
      <c r="AA751" s="144"/>
      <c r="AB751" s="144"/>
      <c r="AC751" s="144"/>
      <c r="AD751" s="144"/>
      <c r="AE751" s="144"/>
      <c r="AF751" s="144"/>
      <c r="AG751" s="144"/>
      <c r="AH751" s="145"/>
    </row>
    <row r="752" spans="1:34" ht="15" customHeight="1" x14ac:dyDescent="0.3">
      <c r="A752" s="138">
        <v>5286</v>
      </c>
      <c r="B752" s="150"/>
      <c r="C752" s="150"/>
      <c r="D752" s="157">
        <f>COUNTIF(E752:E764,"&gt;0")</f>
        <v>3</v>
      </c>
      <c r="E752" s="216"/>
      <c r="F752" s="216"/>
      <c r="G752" s="217" t="s">
        <v>3401</v>
      </c>
      <c r="H752" s="217" t="s">
        <v>3402</v>
      </c>
      <c r="I752" s="159"/>
      <c r="J752" s="160"/>
      <c r="K752" s="155"/>
      <c r="L752" s="159"/>
      <c r="M752" s="159"/>
      <c r="N752" s="159"/>
      <c r="O752" s="159"/>
      <c r="P752" s="199"/>
      <c r="Q752" s="143"/>
      <c r="R752" s="143"/>
      <c r="S752" s="143"/>
      <c r="T752" s="143"/>
      <c r="U752" s="143"/>
      <c r="V752" s="143"/>
      <c r="W752" s="144"/>
      <c r="X752" s="144"/>
      <c r="Y752" s="144"/>
      <c r="Z752" s="144"/>
      <c r="AA752" s="144"/>
      <c r="AB752" s="144"/>
      <c r="AC752" s="144"/>
      <c r="AD752" s="144"/>
      <c r="AE752" s="144"/>
      <c r="AF752" s="144"/>
      <c r="AG752" s="144"/>
      <c r="AH752" s="145"/>
    </row>
    <row r="753" spans="1:34" ht="15" customHeight="1" x14ac:dyDescent="0.3">
      <c r="A753" s="138">
        <v>5287</v>
      </c>
      <c r="B753" s="163"/>
      <c r="C753" s="150"/>
      <c r="D753" s="150"/>
      <c r="E753" s="161">
        <f>COUNTIF(F753:F757,"&gt;0")</f>
        <v>4</v>
      </c>
      <c r="F753" s="161"/>
      <c r="G753" s="162" t="s">
        <v>3403</v>
      </c>
      <c r="H753" s="162" t="s">
        <v>3404</v>
      </c>
      <c r="I753" s="164"/>
      <c r="J753" s="167"/>
      <c r="K753" s="164"/>
      <c r="L753" s="164"/>
      <c r="M753" s="164"/>
      <c r="N753" s="164"/>
      <c r="O753" s="164"/>
      <c r="P753" s="199"/>
      <c r="Q753" s="143"/>
      <c r="R753" s="143"/>
      <c r="S753" s="143"/>
      <c r="T753" s="143"/>
      <c r="U753" s="143"/>
      <c r="V753" s="143"/>
      <c r="W753" s="163"/>
      <c r="X753" s="164"/>
      <c r="Y753" s="164"/>
      <c r="Z753" s="164"/>
      <c r="AA753" s="163"/>
      <c r="AB753" s="163"/>
      <c r="AC753" s="164"/>
      <c r="AD753" s="164"/>
      <c r="AE753" s="163"/>
      <c r="AF753" s="164"/>
      <c r="AG753" s="164"/>
      <c r="AH753" s="170"/>
    </row>
    <row r="754" spans="1:34" ht="15" customHeight="1" x14ac:dyDescent="0.3">
      <c r="A754" s="138">
        <v>5289</v>
      </c>
      <c r="B754" s="163"/>
      <c r="C754" s="164"/>
      <c r="D754" s="164"/>
      <c r="E754" s="164"/>
      <c r="F754" s="164">
        <f>I754</f>
        <v>1</v>
      </c>
      <c r="G754" s="165" t="s">
        <v>3405</v>
      </c>
      <c r="H754" s="166" t="s">
        <v>3406</v>
      </c>
      <c r="I754" s="164">
        <v>1</v>
      </c>
      <c r="J754" s="167">
        <v>1</v>
      </c>
      <c r="K754" s="168">
        <f>COUNT(I754:I754)</f>
        <v>1</v>
      </c>
      <c r="L754" s="164"/>
      <c r="M754" s="164"/>
      <c r="N754" s="164"/>
      <c r="O754" s="164"/>
      <c r="P754" s="199"/>
      <c r="Q754" s="169" t="s">
        <v>1583</v>
      </c>
      <c r="R754" s="169" t="s">
        <v>1584</v>
      </c>
      <c r="S754" s="169" t="s">
        <v>1585</v>
      </c>
      <c r="T754" s="143"/>
      <c r="U754" s="143"/>
      <c r="V754" s="143"/>
      <c r="W754" s="163" t="s">
        <v>3407</v>
      </c>
      <c r="X754" s="164"/>
      <c r="Y754" s="164"/>
      <c r="Z754" s="164"/>
      <c r="AA754" s="163"/>
      <c r="AB754" s="163"/>
      <c r="AC754" s="164"/>
      <c r="AD754" s="164"/>
      <c r="AE754" s="163"/>
      <c r="AF754" s="164"/>
      <c r="AG754" s="164"/>
      <c r="AH754" s="170"/>
    </row>
    <row r="755" spans="1:34" ht="15" customHeight="1" x14ac:dyDescent="0.3">
      <c r="A755" s="138">
        <v>5290</v>
      </c>
      <c r="B755" s="163"/>
      <c r="C755" s="164"/>
      <c r="D755" s="164"/>
      <c r="E755" s="164"/>
      <c r="F755" s="164">
        <f>I755</f>
        <v>1</v>
      </c>
      <c r="G755" s="165" t="s">
        <v>3408</v>
      </c>
      <c r="H755" s="166" t="s">
        <v>3409</v>
      </c>
      <c r="I755" s="164">
        <v>1</v>
      </c>
      <c r="J755" s="167">
        <v>1</v>
      </c>
      <c r="K755" s="164"/>
      <c r="L755" s="155">
        <f>COUNT(I755)</f>
        <v>1</v>
      </c>
      <c r="M755" s="164"/>
      <c r="N755" s="164"/>
      <c r="O755" s="164"/>
      <c r="P755" s="199"/>
      <c r="Q755" s="169" t="s">
        <v>1583</v>
      </c>
      <c r="R755" s="169" t="s">
        <v>1584</v>
      </c>
      <c r="S755" s="169" t="s">
        <v>1585</v>
      </c>
      <c r="T755" s="143"/>
      <c r="U755" s="143"/>
      <c r="V755" s="143"/>
      <c r="W755" s="163" t="s">
        <v>3410</v>
      </c>
      <c r="X755" s="164"/>
      <c r="Y755" s="164"/>
      <c r="Z755" s="164"/>
      <c r="AA755" s="163"/>
      <c r="AB755" s="163"/>
      <c r="AC755" s="164"/>
      <c r="AD755" s="164"/>
      <c r="AE755" s="163"/>
      <c r="AF755" s="164"/>
      <c r="AG755" s="164"/>
      <c r="AH755" s="170"/>
    </row>
    <row r="756" spans="1:34" ht="15" customHeight="1" x14ac:dyDescent="0.3">
      <c r="A756" s="138">
        <v>5291</v>
      </c>
      <c r="B756" s="163"/>
      <c r="C756" s="164"/>
      <c r="D756" s="164"/>
      <c r="E756" s="164"/>
      <c r="F756" s="164">
        <f>I756</f>
        <v>1</v>
      </c>
      <c r="G756" s="165" t="s">
        <v>3411</v>
      </c>
      <c r="H756" s="166" t="s">
        <v>3412</v>
      </c>
      <c r="I756" s="164">
        <v>1</v>
      </c>
      <c r="J756" s="167">
        <v>1</v>
      </c>
      <c r="K756" s="168">
        <f>COUNT(I756:I756)</f>
        <v>1</v>
      </c>
      <c r="L756" s="164"/>
      <c r="M756" s="164"/>
      <c r="N756" s="164"/>
      <c r="O756" s="164"/>
      <c r="P756" s="199"/>
      <c r="Q756" s="169" t="s">
        <v>1583</v>
      </c>
      <c r="R756" s="169" t="s">
        <v>1584</v>
      </c>
      <c r="S756" s="169" t="s">
        <v>1585</v>
      </c>
      <c r="T756" s="143"/>
      <c r="U756" s="143"/>
      <c r="V756" s="143"/>
      <c r="W756" s="163" t="s">
        <v>3413</v>
      </c>
      <c r="X756" s="164"/>
      <c r="Y756" s="164"/>
      <c r="Z756" s="164"/>
      <c r="AA756" s="163"/>
      <c r="AB756" s="163"/>
      <c r="AC756" s="164"/>
      <c r="AD756" s="164"/>
      <c r="AE756" s="163"/>
      <c r="AF756" s="164"/>
      <c r="AG756" s="164"/>
      <c r="AH756" s="170"/>
    </row>
    <row r="757" spans="1:34" ht="15" customHeight="1" x14ac:dyDescent="0.3">
      <c r="A757" s="138">
        <v>5292</v>
      </c>
      <c r="B757" s="163"/>
      <c r="C757" s="164"/>
      <c r="D757" s="164"/>
      <c r="E757" s="164"/>
      <c r="F757" s="164">
        <f>I757</f>
        <v>1</v>
      </c>
      <c r="G757" s="165" t="s">
        <v>3414</v>
      </c>
      <c r="H757" s="166" t="s">
        <v>3415</v>
      </c>
      <c r="I757" s="164">
        <v>1</v>
      </c>
      <c r="J757" s="167">
        <v>1</v>
      </c>
      <c r="K757" s="168">
        <f>COUNT(I757:I757)</f>
        <v>1</v>
      </c>
      <c r="L757" s="164"/>
      <c r="M757" s="164"/>
      <c r="N757" s="164"/>
      <c r="O757" s="164"/>
      <c r="P757" s="199"/>
      <c r="Q757" s="169" t="s">
        <v>1583</v>
      </c>
      <c r="R757" s="169" t="s">
        <v>1584</v>
      </c>
      <c r="S757" s="169" t="s">
        <v>1585</v>
      </c>
      <c r="T757" s="143"/>
      <c r="U757" s="143"/>
      <c r="V757" s="143"/>
      <c r="W757" s="163" t="s">
        <v>3416</v>
      </c>
      <c r="X757" s="164"/>
      <c r="Y757" s="164"/>
      <c r="Z757" s="164"/>
      <c r="AA757" s="163"/>
      <c r="AB757" s="163"/>
      <c r="AC757" s="164"/>
      <c r="AD757" s="164"/>
      <c r="AE757" s="163"/>
      <c r="AF757" s="164"/>
      <c r="AG757" s="164" t="s">
        <v>1664</v>
      </c>
      <c r="AH757" s="170"/>
    </row>
    <row r="758" spans="1:34" ht="15" customHeight="1" x14ac:dyDescent="0.3">
      <c r="A758" s="138">
        <v>5296</v>
      </c>
      <c r="B758" s="163"/>
      <c r="C758" s="164"/>
      <c r="D758" s="164"/>
      <c r="E758" s="161">
        <f>COUNTIF(F758:F760,"&gt;0")</f>
        <v>2</v>
      </c>
      <c r="F758" s="161"/>
      <c r="G758" s="162" t="s">
        <v>3417</v>
      </c>
      <c r="H758" s="162" t="s">
        <v>3418</v>
      </c>
      <c r="I758" s="164"/>
      <c r="J758" s="167"/>
      <c r="K758" s="168"/>
      <c r="L758" s="164"/>
      <c r="M758" s="164"/>
      <c r="N758" s="164"/>
      <c r="O758" s="164"/>
      <c r="P758" s="199"/>
      <c r="Q758" s="143"/>
      <c r="R758" s="143"/>
      <c r="S758" s="143"/>
      <c r="T758" s="143"/>
      <c r="U758" s="143"/>
      <c r="V758" s="143"/>
      <c r="W758" s="163"/>
      <c r="X758" s="164"/>
      <c r="Y758" s="164"/>
      <c r="Z758" s="164"/>
      <c r="AA758" s="163"/>
      <c r="AB758" s="163"/>
      <c r="AC758" s="164"/>
      <c r="AD758" s="164"/>
      <c r="AE758" s="163"/>
      <c r="AF758" s="164"/>
      <c r="AG758" s="164"/>
      <c r="AH758" s="170"/>
    </row>
    <row r="759" spans="1:34" ht="15" customHeight="1" x14ac:dyDescent="0.3">
      <c r="A759" s="138">
        <v>5297</v>
      </c>
      <c r="B759" s="163"/>
      <c r="C759" s="164"/>
      <c r="D759" s="164"/>
      <c r="E759" s="164"/>
      <c r="F759" s="164">
        <f>I759</f>
        <v>1</v>
      </c>
      <c r="G759" s="165" t="s">
        <v>3419</v>
      </c>
      <c r="H759" s="166" t="s">
        <v>3420</v>
      </c>
      <c r="I759" s="164">
        <v>1</v>
      </c>
      <c r="J759" s="167">
        <v>1</v>
      </c>
      <c r="K759" s="168">
        <f>COUNT(I759:I759)</f>
        <v>1</v>
      </c>
      <c r="L759" s="164"/>
      <c r="M759" s="164"/>
      <c r="N759" s="164"/>
      <c r="O759" s="164"/>
      <c r="P759" s="199"/>
      <c r="Q759" s="169" t="s">
        <v>1583</v>
      </c>
      <c r="R759" s="169" t="s">
        <v>1584</v>
      </c>
      <c r="S759" s="169" t="s">
        <v>1585</v>
      </c>
      <c r="T759" s="169" t="s">
        <v>1584</v>
      </c>
      <c r="U759" s="143"/>
      <c r="V759" s="143"/>
      <c r="W759" s="163"/>
      <c r="X759" s="164"/>
      <c r="Y759" s="164"/>
      <c r="Z759" s="164"/>
      <c r="AA759" s="163"/>
      <c r="AB759" s="163"/>
      <c r="AC759" s="164"/>
      <c r="AD759" s="164"/>
      <c r="AE759" s="163"/>
      <c r="AF759" s="164"/>
      <c r="AG759" s="164"/>
      <c r="AH759" s="170"/>
    </row>
    <row r="760" spans="1:34" ht="15" customHeight="1" x14ac:dyDescent="0.3">
      <c r="A760" s="138">
        <v>5299</v>
      </c>
      <c r="B760" s="163"/>
      <c r="C760" s="164"/>
      <c r="D760" s="164"/>
      <c r="E760" s="164"/>
      <c r="F760" s="164">
        <f>I760</f>
        <v>1</v>
      </c>
      <c r="G760" s="165" t="s">
        <v>3421</v>
      </c>
      <c r="H760" s="166" t="s">
        <v>3422</v>
      </c>
      <c r="I760" s="164">
        <v>1</v>
      </c>
      <c r="J760" s="167">
        <v>1</v>
      </c>
      <c r="K760" s="168">
        <f>COUNT(I760:I760)</f>
        <v>1</v>
      </c>
      <c r="L760" s="164"/>
      <c r="M760" s="164"/>
      <c r="N760" s="164"/>
      <c r="O760" s="164"/>
      <c r="P760" s="199"/>
      <c r="Q760" s="169" t="s">
        <v>1583</v>
      </c>
      <c r="R760" s="169" t="s">
        <v>1584</v>
      </c>
      <c r="S760" s="169" t="s">
        <v>1585</v>
      </c>
      <c r="T760" s="169" t="s">
        <v>1584</v>
      </c>
      <c r="U760" s="143"/>
      <c r="V760" s="143"/>
      <c r="W760" s="163" t="s">
        <v>3423</v>
      </c>
      <c r="X760" s="164"/>
      <c r="Y760" s="164"/>
      <c r="Z760" s="164"/>
      <c r="AA760" s="163"/>
      <c r="AB760" s="163"/>
      <c r="AC760" s="164"/>
      <c r="AD760" s="164"/>
      <c r="AE760" s="163"/>
      <c r="AF760" s="164"/>
      <c r="AG760" s="164"/>
      <c r="AH760" s="170"/>
    </row>
    <row r="761" spans="1:34" ht="15" customHeight="1" x14ac:dyDescent="0.3">
      <c r="A761" s="138">
        <v>5303</v>
      </c>
      <c r="B761" s="163"/>
      <c r="C761" s="164"/>
      <c r="D761" s="164"/>
      <c r="E761" s="161">
        <f>COUNTIF(F761:F764,"&gt;0")</f>
        <v>3</v>
      </c>
      <c r="F761" s="161"/>
      <c r="G761" s="162" t="s">
        <v>3424</v>
      </c>
      <c r="H761" s="162" t="s">
        <v>3425</v>
      </c>
      <c r="I761" s="164"/>
      <c r="J761" s="167"/>
      <c r="K761" s="168"/>
      <c r="L761" s="164"/>
      <c r="M761" s="164"/>
      <c r="N761" s="164"/>
      <c r="O761" s="164"/>
      <c r="P761" s="199"/>
      <c r="Q761" s="143"/>
      <c r="R761" s="143"/>
      <c r="S761" s="143"/>
      <c r="T761" s="143"/>
      <c r="U761" s="143"/>
      <c r="V761" s="143"/>
      <c r="W761" s="163"/>
      <c r="X761" s="164"/>
      <c r="Y761" s="164"/>
      <c r="Z761" s="164"/>
      <c r="AA761" s="163"/>
      <c r="AB761" s="163"/>
      <c r="AC761" s="164"/>
      <c r="AD761" s="164"/>
      <c r="AE761" s="163"/>
      <c r="AF761" s="164"/>
      <c r="AG761" s="164"/>
      <c r="AH761" s="170"/>
    </row>
    <row r="762" spans="1:34" ht="15" customHeight="1" x14ac:dyDescent="0.3">
      <c r="A762" s="138">
        <v>5305</v>
      </c>
      <c r="B762" s="163"/>
      <c r="C762" s="164"/>
      <c r="D762" s="164"/>
      <c r="E762" s="164"/>
      <c r="F762" s="164">
        <f t="shared" ref="F762:F764" si="202">I762</f>
        <v>1</v>
      </c>
      <c r="G762" s="165" t="s">
        <v>3426</v>
      </c>
      <c r="H762" s="166" t="s">
        <v>3427</v>
      </c>
      <c r="I762" s="164">
        <v>1</v>
      </c>
      <c r="J762" s="167">
        <v>1</v>
      </c>
      <c r="K762" s="168">
        <f t="shared" ref="K762:K764" si="203">COUNT(I762:I762)</f>
        <v>1</v>
      </c>
      <c r="L762" s="164"/>
      <c r="M762" s="164"/>
      <c r="N762" s="164"/>
      <c r="O762" s="164"/>
      <c r="P762" s="199"/>
      <c r="Q762" s="169" t="s">
        <v>1763</v>
      </c>
      <c r="R762" s="169" t="s">
        <v>1584</v>
      </c>
      <c r="S762" s="169" t="s">
        <v>1584</v>
      </c>
      <c r="T762" s="169" t="s">
        <v>1764</v>
      </c>
      <c r="U762" s="143"/>
      <c r="V762" s="143"/>
      <c r="W762" s="163"/>
      <c r="X762" s="164"/>
      <c r="Y762" s="164"/>
      <c r="Z762" s="164"/>
      <c r="AA762" s="163"/>
      <c r="AB762" s="163" t="s">
        <v>1786</v>
      </c>
      <c r="AC762" s="164"/>
      <c r="AD762" s="164"/>
      <c r="AE762" s="163"/>
      <c r="AF762" s="164"/>
      <c r="AG762" s="164"/>
      <c r="AH762" s="170"/>
    </row>
    <row r="763" spans="1:34" ht="15" customHeight="1" x14ac:dyDescent="0.3">
      <c r="A763" s="138">
        <v>5307</v>
      </c>
      <c r="B763" s="163"/>
      <c r="C763" s="164"/>
      <c r="D763" s="164"/>
      <c r="E763" s="164"/>
      <c r="F763" s="164">
        <f t="shared" si="202"/>
        <v>1</v>
      </c>
      <c r="G763" s="165" t="s">
        <v>3428</v>
      </c>
      <c r="H763" s="166" t="s">
        <v>3429</v>
      </c>
      <c r="I763" s="164">
        <v>1</v>
      </c>
      <c r="J763" s="167">
        <v>1</v>
      </c>
      <c r="K763" s="168">
        <f t="shared" si="203"/>
        <v>1</v>
      </c>
      <c r="L763" s="164"/>
      <c r="M763" s="164"/>
      <c r="N763" s="164"/>
      <c r="O763" s="164"/>
      <c r="P763" s="199"/>
      <c r="Q763" s="169" t="s">
        <v>1763</v>
      </c>
      <c r="R763" s="169" t="s">
        <v>1584</v>
      </c>
      <c r="S763" s="169" t="s">
        <v>1584</v>
      </c>
      <c r="T763" s="169" t="s">
        <v>1764</v>
      </c>
      <c r="U763" s="143"/>
      <c r="V763" s="143"/>
      <c r="W763" s="163"/>
      <c r="X763" s="164"/>
      <c r="Y763" s="164"/>
      <c r="Z763" s="164"/>
      <c r="AA763" s="163"/>
      <c r="AB763" s="163" t="s">
        <v>1765</v>
      </c>
      <c r="AC763" s="164"/>
      <c r="AD763" s="164"/>
      <c r="AE763" s="163"/>
      <c r="AF763" s="164"/>
      <c r="AG763" s="164"/>
      <c r="AH763" s="170"/>
    </row>
    <row r="764" spans="1:34" ht="15" customHeight="1" x14ac:dyDescent="0.3">
      <c r="A764" s="138">
        <v>5313</v>
      </c>
      <c r="B764" s="163"/>
      <c r="C764" s="164"/>
      <c r="D764" s="164"/>
      <c r="E764" s="164"/>
      <c r="F764" s="164">
        <f t="shared" si="202"/>
        <v>1</v>
      </c>
      <c r="G764" s="165" t="s">
        <v>3430</v>
      </c>
      <c r="H764" s="166" t="s">
        <v>3431</v>
      </c>
      <c r="I764" s="164">
        <v>1</v>
      </c>
      <c r="J764" s="167">
        <v>1</v>
      </c>
      <c r="K764" s="168">
        <f t="shared" si="203"/>
        <v>1</v>
      </c>
      <c r="L764" s="164"/>
      <c r="M764" s="164"/>
      <c r="N764" s="164"/>
      <c r="O764" s="164"/>
      <c r="P764" s="199"/>
      <c r="Q764" s="169" t="s">
        <v>1763</v>
      </c>
      <c r="R764" s="169" t="s">
        <v>1584</v>
      </c>
      <c r="S764" s="169" t="s">
        <v>1584</v>
      </c>
      <c r="T764" s="169" t="s">
        <v>1764</v>
      </c>
      <c r="U764" s="143"/>
      <c r="V764" s="143"/>
      <c r="W764" s="163"/>
      <c r="X764" s="164"/>
      <c r="Y764" s="164"/>
      <c r="Z764" s="164"/>
      <c r="AA764" s="163"/>
      <c r="AB764" s="163" t="s">
        <v>1765</v>
      </c>
      <c r="AC764" s="164"/>
      <c r="AD764" s="164"/>
      <c r="AE764" s="163"/>
      <c r="AF764" s="164"/>
      <c r="AG764" s="164"/>
      <c r="AH764" s="170"/>
    </row>
    <row r="765" spans="1:34" ht="15" customHeight="1" x14ac:dyDescent="0.3">
      <c r="A765" s="138">
        <v>5316</v>
      </c>
      <c r="B765" s="150"/>
      <c r="C765" s="150"/>
      <c r="D765" s="157">
        <f>COUNTIF(E765:E767,"&gt;0")</f>
        <v>1</v>
      </c>
      <c r="E765" s="216"/>
      <c r="F765" s="216"/>
      <c r="G765" s="217" t="s">
        <v>3432</v>
      </c>
      <c r="H765" s="217" t="s">
        <v>3433</v>
      </c>
      <c r="I765" s="159"/>
      <c r="J765" s="160"/>
      <c r="K765" s="155"/>
      <c r="L765" s="159"/>
      <c r="M765" s="159"/>
      <c r="N765" s="159"/>
      <c r="O765" s="159"/>
      <c r="P765" s="199"/>
      <c r="Q765" s="143"/>
      <c r="R765" s="143"/>
      <c r="S765" s="143"/>
      <c r="T765" s="143"/>
      <c r="U765" s="143"/>
      <c r="V765" s="143"/>
      <c r="W765" s="144"/>
      <c r="X765" s="144"/>
      <c r="Y765" s="144"/>
      <c r="Z765" s="144"/>
      <c r="AA765" s="144"/>
      <c r="AB765" s="144"/>
      <c r="AC765" s="144"/>
      <c r="AD765" s="144"/>
      <c r="AE765" s="144"/>
      <c r="AF765" s="144"/>
      <c r="AG765" s="144"/>
      <c r="AH765" s="145"/>
    </row>
    <row r="766" spans="1:34" ht="15" customHeight="1" x14ac:dyDescent="0.3">
      <c r="A766" s="138">
        <v>5317</v>
      </c>
      <c r="B766" s="163"/>
      <c r="C766" s="164"/>
      <c r="D766" s="150"/>
      <c r="E766" s="161">
        <f>COUNTIF(F766:F767,"&gt;0")</f>
        <v>1</v>
      </c>
      <c r="F766" s="161"/>
      <c r="G766" s="162" t="s">
        <v>3434</v>
      </c>
      <c r="H766" s="162" t="s">
        <v>3435</v>
      </c>
      <c r="I766" s="164"/>
      <c r="J766" s="167"/>
      <c r="K766" s="164"/>
      <c r="L766" s="164"/>
      <c r="M766" s="164"/>
      <c r="N766" s="164"/>
      <c r="O766" s="164"/>
      <c r="P766" s="199"/>
      <c r="Q766" s="143"/>
      <c r="R766" s="143"/>
      <c r="S766" s="143"/>
      <c r="T766" s="143"/>
      <c r="U766" s="143"/>
      <c r="V766" s="143"/>
      <c r="W766" s="163"/>
      <c r="X766" s="164"/>
      <c r="Y766" s="164"/>
      <c r="Z766" s="164"/>
      <c r="AA766" s="163"/>
      <c r="AB766" s="163"/>
      <c r="AC766" s="164"/>
      <c r="AD766" s="164"/>
      <c r="AE766" s="163"/>
      <c r="AF766" s="164"/>
      <c r="AG766" s="164"/>
      <c r="AH766" s="170"/>
    </row>
    <row r="767" spans="1:34" ht="15" customHeight="1" x14ac:dyDescent="0.3">
      <c r="A767" s="138"/>
      <c r="B767" s="163"/>
      <c r="C767" s="164"/>
      <c r="D767" s="164"/>
      <c r="E767" s="164"/>
      <c r="F767" s="164">
        <f t="shared" ref="F767" si="204">I767</f>
        <v>1</v>
      </c>
      <c r="G767" s="207" t="s">
        <v>3436</v>
      </c>
      <c r="H767" s="163" t="s">
        <v>3437</v>
      </c>
      <c r="I767" s="164">
        <v>1</v>
      </c>
      <c r="J767" s="167">
        <v>1</v>
      </c>
      <c r="K767" s="168">
        <f>COUNT(I767:I767)</f>
        <v>1</v>
      </c>
      <c r="L767" s="164"/>
      <c r="M767" s="164"/>
      <c r="N767" s="164"/>
      <c r="O767" s="164"/>
      <c r="P767" s="199"/>
      <c r="Q767" s="195"/>
      <c r="R767" s="143"/>
      <c r="S767" s="143"/>
      <c r="T767" s="143"/>
      <c r="U767" s="143"/>
      <c r="V767" s="143"/>
      <c r="W767" s="163"/>
      <c r="X767" s="164"/>
      <c r="Y767" s="164"/>
      <c r="Z767" s="164"/>
      <c r="AA767" s="163"/>
      <c r="AB767" s="163"/>
      <c r="AC767" s="164"/>
      <c r="AD767" s="164"/>
      <c r="AE767" s="163"/>
      <c r="AF767" s="164"/>
      <c r="AG767" s="164"/>
      <c r="AH767" s="170"/>
    </row>
    <row r="768" spans="1:34" ht="15" customHeight="1" x14ac:dyDescent="0.3">
      <c r="A768" s="138">
        <v>5323</v>
      </c>
      <c r="B768" s="150"/>
      <c r="C768" s="150"/>
      <c r="D768" s="157">
        <f>COUNTIF(E768:E774,"&gt;0")</f>
        <v>3</v>
      </c>
      <c r="E768" s="216"/>
      <c r="F768" s="216"/>
      <c r="G768" s="217" t="s">
        <v>3438</v>
      </c>
      <c r="H768" s="217" t="s">
        <v>3439</v>
      </c>
      <c r="I768" s="153"/>
      <c r="J768" s="154"/>
      <c r="K768" s="155"/>
      <c r="L768" s="153"/>
      <c r="M768" s="153"/>
      <c r="N768" s="153"/>
      <c r="O768" s="153"/>
      <c r="P768" s="199"/>
      <c r="Q768" s="143"/>
      <c r="R768" s="143"/>
      <c r="S768" s="143"/>
      <c r="T768" s="143"/>
      <c r="U768" s="143"/>
      <c r="V768" s="143"/>
      <c r="W768" s="144"/>
      <c r="X768" s="144"/>
      <c r="Y768" s="144"/>
      <c r="Z768" s="144"/>
      <c r="AA768" s="144"/>
      <c r="AB768" s="144"/>
      <c r="AC768" s="144"/>
      <c r="AD768" s="144"/>
      <c r="AE768" s="144"/>
      <c r="AF768" s="144"/>
      <c r="AG768" s="144"/>
      <c r="AH768" s="145"/>
    </row>
    <row r="769" spans="1:34" ht="15" customHeight="1" x14ac:dyDescent="0.3">
      <c r="A769" s="138">
        <v>5332</v>
      </c>
      <c r="B769" s="163"/>
      <c r="C769" s="164"/>
      <c r="D769" s="164"/>
      <c r="E769" s="161">
        <f>COUNTIF(F769:F770,"&gt;0")</f>
        <v>1</v>
      </c>
      <c r="F769" s="161"/>
      <c r="G769" s="162" t="s">
        <v>3440</v>
      </c>
      <c r="H769" s="162" t="s">
        <v>3441</v>
      </c>
      <c r="I769" s="164"/>
      <c r="J769" s="167"/>
      <c r="K769" s="168"/>
      <c r="L769" s="164"/>
      <c r="M769" s="164"/>
      <c r="N769" s="164"/>
      <c r="O769" s="164"/>
      <c r="P769" s="199"/>
      <c r="Q769" s="143"/>
      <c r="R769" s="143"/>
      <c r="S769" s="143"/>
      <c r="T769" s="143"/>
      <c r="U769" s="143"/>
      <c r="V769" s="143"/>
      <c r="W769" s="163"/>
      <c r="X769" s="164"/>
      <c r="Y769" s="164"/>
      <c r="Z769" s="164"/>
      <c r="AA769" s="163"/>
      <c r="AB769" s="163"/>
      <c r="AC769" s="164"/>
      <c r="AD769" s="164"/>
      <c r="AE769" s="163"/>
      <c r="AF769" s="164"/>
      <c r="AG769" s="164"/>
      <c r="AH769" s="170"/>
    </row>
    <row r="770" spans="1:34" ht="15" customHeight="1" x14ac:dyDescent="0.3">
      <c r="A770" s="138">
        <v>5334</v>
      </c>
      <c r="B770" s="163"/>
      <c r="C770" s="164"/>
      <c r="D770" s="164"/>
      <c r="E770" s="164"/>
      <c r="F770" s="164">
        <f t="shared" ref="F770" si="205">I770</f>
        <v>1</v>
      </c>
      <c r="G770" s="165" t="s">
        <v>3442</v>
      </c>
      <c r="H770" s="166" t="s">
        <v>3443</v>
      </c>
      <c r="I770" s="164">
        <v>1</v>
      </c>
      <c r="J770" s="167">
        <v>1</v>
      </c>
      <c r="K770" s="168">
        <f>COUNT(I770:I770)</f>
        <v>1</v>
      </c>
      <c r="L770" s="164"/>
      <c r="M770" s="164"/>
      <c r="N770" s="164"/>
      <c r="O770" s="164"/>
      <c r="P770" s="199"/>
      <c r="Q770" s="169" t="s">
        <v>1583</v>
      </c>
      <c r="R770" s="169" t="s">
        <v>1584</v>
      </c>
      <c r="S770" s="169" t="s">
        <v>1585</v>
      </c>
      <c r="T770" s="143"/>
      <c r="U770" s="143"/>
      <c r="V770" s="143"/>
      <c r="W770" s="163" t="s">
        <v>3444</v>
      </c>
      <c r="X770" s="164"/>
      <c r="Y770" s="164"/>
      <c r="Z770" s="164"/>
      <c r="AA770" s="163"/>
      <c r="AB770" s="163"/>
      <c r="AC770" s="164"/>
      <c r="AD770" s="164"/>
      <c r="AE770" s="163"/>
      <c r="AF770" s="164"/>
      <c r="AG770" s="164"/>
      <c r="AH770" s="170"/>
    </row>
    <row r="771" spans="1:34" ht="15" customHeight="1" x14ac:dyDescent="0.3">
      <c r="A771" s="138">
        <v>5361</v>
      </c>
      <c r="B771" s="163"/>
      <c r="C771" s="164"/>
      <c r="D771" s="164"/>
      <c r="E771" s="161">
        <f>COUNTIF(F771:F772,"&gt;0")</f>
        <v>1</v>
      </c>
      <c r="F771" s="161"/>
      <c r="G771" s="162" t="s">
        <v>3445</v>
      </c>
      <c r="H771" s="162" t="s">
        <v>3446</v>
      </c>
      <c r="I771" s="164"/>
      <c r="J771" s="167"/>
      <c r="K771" s="168"/>
      <c r="L771" s="164"/>
      <c r="M771" s="164"/>
      <c r="N771" s="164"/>
      <c r="O771" s="164"/>
      <c r="P771" s="199"/>
      <c r="Q771" s="143"/>
      <c r="R771" s="143"/>
      <c r="S771" s="143"/>
      <c r="T771" s="143"/>
      <c r="U771" s="143"/>
      <c r="V771" s="143"/>
      <c r="W771" s="163"/>
      <c r="X771" s="164"/>
      <c r="Y771" s="164"/>
      <c r="Z771" s="164"/>
      <c r="AA771" s="163"/>
      <c r="AB771" s="163"/>
      <c r="AC771" s="164"/>
      <c r="AD771" s="164"/>
      <c r="AE771" s="163"/>
      <c r="AF771" s="164"/>
      <c r="AG771" s="164"/>
      <c r="AH771" s="170"/>
    </row>
    <row r="772" spans="1:34" ht="15" customHeight="1" x14ac:dyDescent="0.3">
      <c r="A772" s="138">
        <v>5362</v>
      </c>
      <c r="B772" s="163"/>
      <c r="C772" s="164"/>
      <c r="D772" s="164"/>
      <c r="E772" s="164"/>
      <c r="F772" s="164">
        <f t="shared" ref="F772" si="206">I772</f>
        <v>1</v>
      </c>
      <c r="G772" s="194" t="s">
        <v>3447</v>
      </c>
      <c r="H772" s="163" t="s">
        <v>3448</v>
      </c>
      <c r="I772" s="164">
        <v>1</v>
      </c>
      <c r="J772" s="167">
        <v>1</v>
      </c>
      <c r="K772" s="168">
        <f>COUNT(I772:I772)</f>
        <v>1</v>
      </c>
      <c r="L772" s="164"/>
      <c r="M772" s="164"/>
      <c r="N772" s="164"/>
      <c r="O772" s="164"/>
      <c r="P772" s="199"/>
      <c r="Q772" s="195" t="s">
        <v>1689</v>
      </c>
      <c r="R772" s="143"/>
      <c r="S772" s="143"/>
      <c r="T772" s="143"/>
      <c r="U772" s="169" t="s">
        <v>1690</v>
      </c>
      <c r="V772" s="169" t="s">
        <v>1714</v>
      </c>
      <c r="W772" s="163" t="s">
        <v>3449</v>
      </c>
      <c r="X772" s="164"/>
      <c r="Y772" s="164"/>
      <c r="Z772" s="164"/>
      <c r="AA772" s="163"/>
      <c r="AB772" s="163" t="s">
        <v>1765</v>
      </c>
      <c r="AC772" s="164"/>
      <c r="AD772" s="164"/>
      <c r="AE772" s="163"/>
      <c r="AF772" s="164"/>
      <c r="AG772" s="164"/>
      <c r="AH772" s="170"/>
    </row>
    <row r="773" spans="1:34" ht="15" customHeight="1" x14ac:dyDescent="0.3">
      <c r="A773" s="138">
        <v>5365</v>
      </c>
      <c r="B773" s="163"/>
      <c r="C773" s="164"/>
      <c r="D773" s="164"/>
      <c r="E773" s="161">
        <f>COUNTIF(F773:F774,"&gt;0")</f>
        <v>1</v>
      </c>
      <c r="F773" s="161"/>
      <c r="G773" s="162" t="s">
        <v>3450</v>
      </c>
      <c r="H773" s="162" t="s">
        <v>3451</v>
      </c>
      <c r="I773" s="164"/>
      <c r="J773" s="167"/>
      <c r="K773" s="168"/>
      <c r="L773" s="164"/>
      <c r="M773" s="164"/>
      <c r="N773" s="164"/>
      <c r="O773" s="164"/>
      <c r="P773" s="199"/>
      <c r="Q773" s="143"/>
      <c r="R773" s="143"/>
      <c r="S773" s="143"/>
      <c r="T773" s="143"/>
      <c r="U773" s="143"/>
      <c r="V773" s="143"/>
      <c r="W773" s="163"/>
      <c r="X773" s="164"/>
      <c r="Y773" s="164"/>
      <c r="Z773" s="164"/>
      <c r="AA773" s="163"/>
      <c r="AB773" s="163"/>
      <c r="AC773" s="164"/>
      <c r="AD773" s="164"/>
      <c r="AE773" s="163"/>
      <c r="AF773" s="164"/>
      <c r="AG773" s="164"/>
      <c r="AH773" s="170"/>
    </row>
    <row r="774" spans="1:34" ht="15" customHeight="1" x14ac:dyDescent="0.3">
      <c r="A774" s="138">
        <v>5368</v>
      </c>
      <c r="B774" s="163"/>
      <c r="C774" s="164"/>
      <c r="D774" s="164"/>
      <c r="E774" s="164"/>
      <c r="F774" s="164">
        <f>I774</f>
        <v>1</v>
      </c>
      <c r="G774" s="165" t="s">
        <v>3452</v>
      </c>
      <c r="H774" s="166" t="s">
        <v>3453</v>
      </c>
      <c r="I774" s="164">
        <v>1</v>
      </c>
      <c r="J774" s="167">
        <v>1</v>
      </c>
      <c r="K774" s="168">
        <f>COUNT(I774:I774)</f>
        <v>1</v>
      </c>
      <c r="L774" s="164"/>
      <c r="M774" s="164"/>
      <c r="N774" s="164"/>
      <c r="O774" s="164"/>
      <c r="P774" s="199"/>
      <c r="Q774" s="169" t="s">
        <v>1583</v>
      </c>
      <c r="R774" s="169" t="s">
        <v>1584</v>
      </c>
      <c r="S774" s="169" t="s">
        <v>1585</v>
      </c>
      <c r="T774" s="143"/>
      <c r="U774" s="143"/>
      <c r="V774" s="143"/>
      <c r="W774" s="163" t="s">
        <v>3454</v>
      </c>
      <c r="X774" s="164"/>
      <c r="Y774" s="164"/>
      <c r="Z774" s="164"/>
      <c r="AA774" s="163"/>
      <c r="AB774" s="163"/>
      <c r="AC774" s="164"/>
      <c r="AD774" s="164"/>
      <c r="AE774" s="163"/>
      <c r="AF774" s="164"/>
      <c r="AG774" s="164"/>
      <c r="AH774" s="170"/>
    </row>
    <row r="775" spans="1:34" ht="15" customHeight="1" x14ac:dyDescent="0.3">
      <c r="A775" s="138">
        <v>5371</v>
      </c>
      <c r="B775" s="150"/>
      <c r="C775" s="150"/>
      <c r="D775" s="157">
        <f>COUNTIF(E775:E784,"&gt;0")</f>
        <v>4</v>
      </c>
      <c r="E775" s="216"/>
      <c r="F775" s="216"/>
      <c r="G775" s="217" t="s">
        <v>3455</v>
      </c>
      <c r="H775" s="217" t="s">
        <v>3456</v>
      </c>
      <c r="I775" s="153"/>
      <c r="J775" s="154"/>
      <c r="K775" s="155"/>
      <c r="L775" s="153"/>
      <c r="M775" s="153"/>
      <c r="N775" s="153"/>
      <c r="O775" s="153"/>
      <c r="P775" s="199"/>
      <c r="Q775" s="143"/>
      <c r="R775" s="143"/>
      <c r="S775" s="143"/>
      <c r="T775" s="143"/>
      <c r="U775" s="143"/>
      <c r="V775" s="143"/>
      <c r="W775" s="144"/>
      <c r="X775" s="144"/>
      <c r="Y775" s="144"/>
      <c r="Z775" s="144"/>
      <c r="AA775" s="144"/>
      <c r="AB775" s="144"/>
      <c r="AC775" s="144"/>
      <c r="AD775" s="144"/>
      <c r="AE775" s="144"/>
      <c r="AF775" s="144"/>
      <c r="AG775" s="144"/>
      <c r="AH775" s="145"/>
    </row>
    <row r="776" spans="1:34" ht="15" customHeight="1" x14ac:dyDescent="0.3">
      <c r="A776" s="138">
        <v>5372</v>
      </c>
      <c r="B776" s="163"/>
      <c r="C776" s="164"/>
      <c r="D776" s="164"/>
      <c r="E776" s="161">
        <f>COUNTIF(F776:F778,"&gt;0")</f>
        <v>2</v>
      </c>
      <c r="F776" s="161"/>
      <c r="G776" s="162" t="s">
        <v>3457</v>
      </c>
      <c r="H776" s="162" t="s">
        <v>3458</v>
      </c>
      <c r="I776" s="164"/>
      <c r="J776" s="167"/>
      <c r="K776" s="168"/>
      <c r="L776" s="164"/>
      <c r="M776" s="164"/>
      <c r="N776" s="164"/>
      <c r="O776" s="164"/>
      <c r="P776" s="199"/>
      <c r="Q776" s="143"/>
      <c r="R776" s="143"/>
      <c r="S776" s="143"/>
      <c r="T776" s="143"/>
      <c r="U776" s="143"/>
      <c r="V776" s="143"/>
      <c r="W776" s="163"/>
      <c r="X776" s="164"/>
      <c r="Y776" s="164"/>
      <c r="Z776" s="164"/>
      <c r="AA776" s="163"/>
      <c r="AB776" s="163"/>
      <c r="AC776" s="164"/>
      <c r="AD776" s="164"/>
      <c r="AE776" s="163"/>
      <c r="AF776" s="164"/>
      <c r="AG776" s="164"/>
      <c r="AH776" s="170"/>
    </row>
    <row r="777" spans="1:34" ht="15" customHeight="1" x14ac:dyDescent="0.3">
      <c r="A777" s="138">
        <v>5374</v>
      </c>
      <c r="B777" s="163"/>
      <c r="C777" s="164"/>
      <c r="D777" s="164"/>
      <c r="E777" s="164"/>
      <c r="F777" s="164">
        <f t="shared" ref="F777:F778" si="207">I777</f>
        <v>1</v>
      </c>
      <c r="G777" s="165" t="s">
        <v>3459</v>
      </c>
      <c r="H777" s="166" t="s">
        <v>3460</v>
      </c>
      <c r="I777" s="164">
        <v>1</v>
      </c>
      <c r="J777" s="167">
        <v>1</v>
      </c>
      <c r="K777" s="168">
        <f>COUNT(I777:I777)</f>
        <v>1</v>
      </c>
      <c r="L777" s="164"/>
      <c r="M777" s="164"/>
      <c r="N777" s="164"/>
      <c r="O777" s="164"/>
      <c r="P777" s="199"/>
      <c r="Q777" s="169" t="s">
        <v>1583</v>
      </c>
      <c r="R777" s="169" t="s">
        <v>1584</v>
      </c>
      <c r="S777" s="169" t="s">
        <v>1584</v>
      </c>
      <c r="T777" s="143"/>
      <c r="U777" s="143"/>
      <c r="V777" s="143"/>
      <c r="W777" s="163"/>
      <c r="X777" s="164"/>
      <c r="Y777" s="164"/>
      <c r="Z777" s="164"/>
      <c r="AA777" s="163"/>
      <c r="AB777" s="163"/>
      <c r="AC777" s="164"/>
      <c r="AD777" s="164"/>
      <c r="AE777" s="163"/>
      <c r="AF777" s="164"/>
      <c r="AG777" s="164" t="s">
        <v>1587</v>
      </c>
      <c r="AH777" s="170"/>
    </row>
    <row r="778" spans="1:34" ht="15" customHeight="1" x14ac:dyDescent="0.3">
      <c r="A778" s="138">
        <v>5376</v>
      </c>
      <c r="B778" s="163"/>
      <c r="C778" s="164"/>
      <c r="D778" s="164"/>
      <c r="E778" s="164"/>
      <c r="F778" s="164">
        <f t="shared" si="207"/>
        <v>1</v>
      </c>
      <c r="G778" s="165" t="s">
        <v>3461</v>
      </c>
      <c r="H778" s="166" t="s">
        <v>3462</v>
      </c>
      <c r="I778" s="164">
        <v>1</v>
      </c>
      <c r="J778" s="167">
        <v>1</v>
      </c>
      <c r="K778" s="168">
        <f>COUNT(I778:I778)</f>
        <v>1</v>
      </c>
      <c r="L778" s="164"/>
      <c r="M778" s="164"/>
      <c r="N778" s="164"/>
      <c r="O778" s="164"/>
      <c r="P778" s="199"/>
      <c r="Q778" s="169" t="s">
        <v>1583</v>
      </c>
      <c r="R778" s="169" t="s">
        <v>1584</v>
      </c>
      <c r="S778" s="169" t="s">
        <v>1585</v>
      </c>
      <c r="T778" s="143"/>
      <c r="U778" s="143"/>
      <c r="V778" s="143"/>
      <c r="W778" s="163" t="s">
        <v>3463</v>
      </c>
      <c r="X778" s="164"/>
      <c r="Y778" s="164"/>
      <c r="Z778" s="164"/>
      <c r="AA778" s="163"/>
      <c r="AB778" s="163"/>
      <c r="AC778" s="164"/>
      <c r="AD778" s="164"/>
      <c r="AE778" s="163"/>
      <c r="AF778" s="164"/>
      <c r="AG778" s="164"/>
      <c r="AH778" s="170"/>
    </row>
    <row r="779" spans="1:34" ht="15" customHeight="1" x14ac:dyDescent="0.3">
      <c r="A779" s="138">
        <v>5381</v>
      </c>
      <c r="B779" s="163"/>
      <c r="C779" s="164"/>
      <c r="D779" s="164"/>
      <c r="E779" s="161">
        <f>COUNTIF(F779:F780,"&gt;0")</f>
        <v>1</v>
      </c>
      <c r="F779" s="161"/>
      <c r="G779" s="162" t="s">
        <v>3464</v>
      </c>
      <c r="H779" s="162" t="s">
        <v>3465</v>
      </c>
      <c r="I779" s="164"/>
      <c r="J779" s="167"/>
      <c r="K779" s="168"/>
      <c r="L779" s="164"/>
      <c r="M779" s="164"/>
      <c r="N779" s="164"/>
      <c r="O779" s="164"/>
      <c r="P779" s="199"/>
      <c r="Q779" s="143"/>
      <c r="R779" s="143"/>
      <c r="S779" s="143"/>
      <c r="T779" s="143"/>
      <c r="U779" s="143"/>
      <c r="V779" s="143"/>
      <c r="W779" s="163"/>
      <c r="X779" s="164"/>
      <c r="Y779" s="164"/>
      <c r="Z779" s="164"/>
      <c r="AA779" s="163"/>
      <c r="AB779" s="163"/>
      <c r="AC779" s="164"/>
      <c r="AD779" s="164"/>
      <c r="AE779" s="163"/>
      <c r="AF779" s="164"/>
      <c r="AG779" s="164"/>
      <c r="AH779" s="170"/>
    </row>
    <row r="780" spans="1:34" ht="15" customHeight="1" x14ac:dyDescent="0.3">
      <c r="A780" s="138">
        <v>5382</v>
      </c>
      <c r="B780" s="163"/>
      <c r="C780" s="164"/>
      <c r="D780" s="164"/>
      <c r="E780" s="164"/>
      <c r="F780" s="164">
        <f t="shared" ref="F780" si="208">I780</f>
        <v>1</v>
      </c>
      <c r="G780" s="165" t="s">
        <v>3466</v>
      </c>
      <c r="H780" s="166" t="s">
        <v>3467</v>
      </c>
      <c r="I780" s="164">
        <v>1</v>
      </c>
      <c r="J780" s="167">
        <v>1</v>
      </c>
      <c r="K780" s="168">
        <f>COUNT(I780:I780)</f>
        <v>1</v>
      </c>
      <c r="L780" s="164"/>
      <c r="M780" s="164"/>
      <c r="N780" s="164"/>
      <c r="O780" s="164"/>
      <c r="P780" s="199"/>
      <c r="Q780" s="169" t="s">
        <v>1583</v>
      </c>
      <c r="R780" s="169" t="s">
        <v>1584</v>
      </c>
      <c r="S780" s="169" t="s">
        <v>1585</v>
      </c>
      <c r="T780" s="143"/>
      <c r="U780" s="143"/>
      <c r="V780" s="143"/>
      <c r="W780" s="163" t="s">
        <v>3468</v>
      </c>
      <c r="X780" s="164"/>
      <c r="Y780" s="164"/>
      <c r="Z780" s="164"/>
      <c r="AA780" s="163"/>
      <c r="AB780" s="163"/>
      <c r="AC780" s="164"/>
      <c r="AD780" s="164"/>
      <c r="AE780" s="163"/>
      <c r="AF780" s="164" t="s">
        <v>1637</v>
      </c>
      <c r="AG780" s="164" t="s">
        <v>1609</v>
      </c>
      <c r="AH780" s="170"/>
    </row>
    <row r="781" spans="1:34" ht="15" customHeight="1" x14ac:dyDescent="0.3">
      <c r="A781" s="138">
        <v>5383</v>
      </c>
      <c r="B781" s="180"/>
      <c r="C781" s="181"/>
      <c r="D781" s="181"/>
      <c r="E781" s="161">
        <f>COUNTIF(F781:F782,"&gt;0")</f>
        <v>1</v>
      </c>
      <c r="F781" s="161"/>
      <c r="G781" s="162" t="s">
        <v>3469</v>
      </c>
      <c r="H781" s="162" t="s">
        <v>3470</v>
      </c>
      <c r="I781" s="181"/>
      <c r="J781" s="182"/>
      <c r="K781" s="168"/>
      <c r="L781" s="181"/>
      <c r="M781" s="181"/>
      <c r="N781" s="155"/>
      <c r="O781" s="155"/>
      <c r="P781" s="199"/>
      <c r="Q781" s="143"/>
      <c r="R781" s="143"/>
      <c r="S781" s="143"/>
      <c r="T781" s="143"/>
      <c r="U781" s="143"/>
      <c r="V781" s="143"/>
      <c r="W781" s="180"/>
      <c r="X781" s="181"/>
      <c r="Y781" s="181"/>
      <c r="Z781" s="181"/>
      <c r="AA781" s="180"/>
      <c r="AB781" s="180"/>
      <c r="AC781" s="181"/>
      <c r="AD781" s="181"/>
      <c r="AE781" s="180"/>
      <c r="AF781" s="181"/>
      <c r="AG781" s="181"/>
      <c r="AH781" s="183"/>
    </row>
    <row r="782" spans="1:34" ht="15" customHeight="1" x14ac:dyDescent="0.3">
      <c r="A782" s="138">
        <v>5385</v>
      </c>
      <c r="B782" s="163"/>
      <c r="C782" s="164"/>
      <c r="D782" s="164"/>
      <c r="E782" s="164"/>
      <c r="F782" s="164">
        <f>I782</f>
        <v>1</v>
      </c>
      <c r="G782" s="165" t="s">
        <v>3471</v>
      </c>
      <c r="H782" s="166" t="s">
        <v>3472</v>
      </c>
      <c r="I782" s="164">
        <v>1</v>
      </c>
      <c r="J782" s="167">
        <v>1</v>
      </c>
      <c r="K782" s="168">
        <f>COUNT(I782:I782)</f>
        <v>1</v>
      </c>
      <c r="L782" s="164"/>
      <c r="M782" s="164"/>
      <c r="N782" s="164"/>
      <c r="O782" s="164"/>
      <c r="P782" s="199"/>
      <c r="Q782" s="169" t="s">
        <v>1583</v>
      </c>
      <c r="R782" s="169" t="s">
        <v>1584</v>
      </c>
      <c r="S782" s="169" t="s">
        <v>1585</v>
      </c>
      <c r="T782" s="143"/>
      <c r="U782" s="143"/>
      <c r="V782" s="143"/>
      <c r="W782" s="163" t="s">
        <v>3473</v>
      </c>
      <c r="X782" s="164"/>
      <c r="Y782" s="164"/>
      <c r="Z782" s="164"/>
      <c r="AA782" s="163"/>
      <c r="AB782" s="163"/>
      <c r="AC782" s="164"/>
      <c r="AD782" s="164"/>
      <c r="AE782" s="163"/>
      <c r="AF782" s="164" t="s">
        <v>1637</v>
      </c>
      <c r="AG782" s="164"/>
      <c r="AH782" s="170"/>
    </row>
    <row r="783" spans="1:34" ht="15" customHeight="1" x14ac:dyDescent="0.3">
      <c r="A783" s="138">
        <v>5396</v>
      </c>
      <c r="B783" s="180"/>
      <c r="C783" s="181"/>
      <c r="D783" s="181"/>
      <c r="E783" s="161">
        <f>COUNTIF(F783:F784,"&gt;0")</f>
        <v>1</v>
      </c>
      <c r="F783" s="161"/>
      <c r="G783" s="162" t="s">
        <v>3474</v>
      </c>
      <c r="H783" s="162" t="s">
        <v>3475</v>
      </c>
      <c r="I783" s="181"/>
      <c r="J783" s="182"/>
      <c r="K783" s="168"/>
      <c r="L783" s="181"/>
      <c r="M783" s="181"/>
      <c r="N783" s="155"/>
      <c r="O783" s="155"/>
      <c r="P783" s="199"/>
      <c r="Q783" s="143"/>
      <c r="R783" s="143"/>
      <c r="S783" s="143"/>
      <c r="T783" s="143"/>
      <c r="U783" s="143"/>
      <c r="V783" s="143"/>
      <c r="W783" s="180"/>
      <c r="X783" s="181"/>
      <c r="Y783" s="181"/>
      <c r="Z783" s="181"/>
      <c r="AA783" s="180"/>
      <c r="AB783" s="180"/>
      <c r="AC783" s="181"/>
      <c r="AD783" s="181"/>
      <c r="AE783" s="180"/>
      <c r="AF783" s="181"/>
      <c r="AG783" s="181"/>
      <c r="AH783" s="183"/>
    </row>
    <row r="784" spans="1:34" ht="15" customHeight="1" x14ac:dyDescent="0.3">
      <c r="A784" s="138">
        <v>5397</v>
      </c>
      <c r="B784" s="163"/>
      <c r="C784" s="164"/>
      <c r="D784" s="164"/>
      <c r="E784" s="164"/>
      <c r="F784" s="164">
        <f>I784</f>
        <v>1</v>
      </c>
      <c r="G784" s="221" t="s">
        <v>3476</v>
      </c>
      <c r="H784" s="222" t="s">
        <v>3477</v>
      </c>
      <c r="I784" s="164">
        <v>1</v>
      </c>
      <c r="J784" s="167">
        <v>1</v>
      </c>
      <c r="K784" s="164"/>
      <c r="L784" s="155">
        <f>COUNT(I784)</f>
        <v>1</v>
      </c>
      <c r="M784" s="164"/>
      <c r="N784" s="164"/>
      <c r="O784" s="164"/>
      <c r="P784" s="199"/>
      <c r="Q784" s="195" t="s">
        <v>1689</v>
      </c>
      <c r="R784" s="143"/>
      <c r="S784" s="143"/>
      <c r="T784" s="143"/>
      <c r="U784" s="169" t="s">
        <v>1690</v>
      </c>
      <c r="V784" s="169" t="s">
        <v>1690</v>
      </c>
      <c r="W784" s="163" t="s">
        <v>3478</v>
      </c>
      <c r="X784" s="164"/>
      <c r="Y784" s="164"/>
      <c r="Z784" s="164"/>
      <c r="AA784" s="163"/>
      <c r="AB784" s="163"/>
      <c r="AC784" s="164"/>
      <c r="AD784" s="164"/>
      <c r="AE784" s="163"/>
      <c r="AF784" s="164"/>
      <c r="AG784" s="164"/>
      <c r="AH784" s="170"/>
    </row>
    <row r="785" spans="1:34" ht="15" customHeight="1" x14ac:dyDescent="0.3">
      <c r="A785" s="138">
        <v>5400</v>
      </c>
      <c r="B785" s="150"/>
      <c r="C785" s="150"/>
      <c r="D785" s="157">
        <f>COUNTIF(E785:E808,"&gt;0")</f>
        <v>11</v>
      </c>
      <c r="E785" s="216"/>
      <c r="F785" s="216"/>
      <c r="G785" s="217" t="s">
        <v>3479</v>
      </c>
      <c r="H785" s="217" t="s">
        <v>3480</v>
      </c>
      <c r="I785" s="159"/>
      <c r="J785" s="160"/>
      <c r="K785" s="155"/>
      <c r="L785" s="159"/>
      <c r="M785" s="159"/>
      <c r="N785" s="159"/>
      <c r="O785" s="159"/>
      <c r="P785" s="199"/>
      <c r="Q785" s="143"/>
      <c r="R785" s="143"/>
      <c r="S785" s="143"/>
      <c r="T785" s="143"/>
      <c r="U785" s="143"/>
      <c r="V785" s="143"/>
      <c r="W785" s="144"/>
      <c r="X785" s="144"/>
      <c r="Y785" s="144"/>
      <c r="Z785" s="144"/>
      <c r="AA785" s="144"/>
      <c r="AB785" s="144"/>
      <c r="AC785" s="144"/>
      <c r="AD785" s="144"/>
      <c r="AE785" s="144"/>
      <c r="AF785" s="144"/>
      <c r="AG785" s="144"/>
      <c r="AH785" s="145"/>
    </row>
    <row r="786" spans="1:34" ht="15" customHeight="1" x14ac:dyDescent="0.3">
      <c r="A786" s="138">
        <v>5401</v>
      </c>
      <c r="B786" s="163"/>
      <c r="C786" s="164"/>
      <c r="D786" s="164"/>
      <c r="E786" s="161">
        <f>COUNTIF(F786:F787,"&gt;0")</f>
        <v>1</v>
      </c>
      <c r="F786" s="161"/>
      <c r="G786" s="162" t="s">
        <v>3481</v>
      </c>
      <c r="H786" s="162" t="s">
        <v>3482</v>
      </c>
      <c r="I786" s="164"/>
      <c r="J786" s="167"/>
      <c r="K786" s="164"/>
      <c r="L786" s="164"/>
      <c r="M786" s="164"/>
      <c r="N786" s="164"/>
      <c r="O786" s="164"/>
      <c r="P786" s="199"/>
      <c r="Q786" s="143"/>
      <c r="R786" s="143"/>
      <c r="S786" s="143"/>
      <c r="T786" s="143"/>
      <c r="U786" s="143"/>
      <c r="V786" s="143"/>
      <c r="W786" s="163"/>
      <c r="X786" s="164"/>
      <c r="Y786" s="164"/>
      <c r="Z786" s="164"/>
      <c r="AA786" s="163"/>
      <c r="AB786" s="163"/>
      <c r="AC786" s="164"/>
      <c r="AD786" s="164"/>
      <c r="AE786" s="163"/>
      <c r="AF786" s="164"/>
      <c r="AG786" s="164"/>
      <c r="AH786" s="170"/>
    </row>
    <row r="787" spans="1:34" ht="15" customHeight="1" x14ac:dyDescent="0.3">
      <c r="A787" s="138">
        <v>5402</v>
      </c>
      <c r="B787" s="163"/>
      <c r="C787" s="164"/>
      <c r="D787" s="164"/>
      <c r="E787" s="164"/>
      <c r="F787" s="164">
        <f t="shared" ref="F787" si="209">I787</f>
        <v>1</v>
      </c>
      <c r="G787" s="165" t="s">
        <v>3483</v>
      </c>
      <c r="H787" s="166" t="s">
        <v>3484</v>
      </c>
      <c r="I787" s="164">
        <v>1</v>
      </c>
      <c r="J787" s="167">
        <v>1</v>
      </c>
      <c r="K787" s="168">
        <f>COUNT(I787:I787)</f>
        <v>1</v>
      </c>
      <c r="L787" s="164"/>
      <c r="M787" s="164"/>
      <c r="N787" s="164"/>
      <c r="O787" s="164"/>
      <c r="P787" s="199"/>
      <c r="Q787" s="169" t="s">
        <v>1583</v>
      </c>
      <c r="R787" s="169" t="s">
        <v>1584</v>
      </c>
      <c r="S787" s="169" t="s">
        <v>1585</v>
      </c>
      <c r="T787" s="143"/>
      <c r="U787" s="143"/>
      <c r="V787" s="143"/>
      <c r="W787" s="163" t="s">
        <v>3485</v>
      </c>
      <c r="X787" s="164"/>
      <c r="Y787" s="164"/>
      <c r="Z787" s="164"/>
      <c r="AA787" s="163"/>
      <c r="AB787" s="163"/>
      <c r="AC787" s="164"/>
      <c r="AD787" s="164"/>
      <c r="AE787" s="163"/>
      <c r="AF787" s="164"/>
      <c r="AG787" s="164"/>
      <c r="AH787" s="170"/>
    </row>
    <row r="788" spans="1:34" ht="15" customHeight="1" x14ac:dyDescent="0.3">
      <c r="A788" s="138">
        <v>5411</v>
      </c>
      <c r="B788" s="163"/>
      <c r="C788" s="164"/>
      <c r="D788" s="164"/>
      <c r="E788" s="161">
        <f>COUNTIF(F788:F789,"&gt;0")</f>
        <v>1</v>
      </c>
      <c r="F788" s="161"/>
      <c r="G788" s="162" t="s">
        <v>3486</v>
      </c>
      <c r="H788" s="162" t="s">
        <v>3487</v>
      </c>
      <c r="I788" s="164"/>
      <c r="J788" s="167"/>
      <c r="K788" s="164"/>
      <c r="L788" s="155"/>
      <c r="M788" s="164"/>
      <c r="N788" s="164"/>
      <c r="O788" s="164"/>
      <c r="P788" s="199"/>
      <c r="Q788" s="143"/>
      <c r="R788" s="143"/>
      <c r="S788" s="143"/>
      <c r="T788" s="143"/>
      <c r="U788" s="143"/>
      <c r="V788" s="143"/>
      <c r="W788" s="163"/>
      <c r="X788" s="164"/>
      <c r="Y788" s="164"/>
      <c r="Z788" s="164"/>
      <c r="AA788" s="163"/>
      <c r="AB788" s="163"/>
      <c r="AC788" s="164"/>
      <c r="AD788" s="164"/>
      <c r="AE788" s="163"/>
      <c r="AF788" s="164"/>
      <c r="AG788" s="164"/>
      <c r="AH788" s="170"/>
    </row>
    <row r="789" spans="1:34" ht="15" customHeight="1" x14ac:dyDescent="0.3">
      <c r="A789" s="138">
        <v>5413</v>
      </c>
      <c r="B789" s="163"/>
      <c r="C789" s="164"/>
      <c r="D789" s="164"/>
      <c r="E789" s="164"/>
      <c r="F789" s="164">
        <f t="shared" ref="F789" si="210">I789</f>
        <v>1</v>
      </c>
      <c r="G789" s="178" t="s">
        <v>3488</v>
      </c>
      <c r="H789" s="179" t="s">
        <v>3489</v>
      </c>
      <c r="I789" s="164">
        <v>1</v>
      </c>
      <c r="J789" s="167">
        <v>1</v>
      </c>
      <c r="K789" s="144"/>
      <c r="L789" s="168">
        <f>COUNT(I789:I789)</f>
        <v>1</v>
      </c>
      <c r="M789" s="164"/>
      <c r="N789" s="164"/>
      <c r="O789" s="164"/>
      <c r="P789" s="199"/>
      <c r="Q789" s="169" t="s">
        <v>1583</v>
      </c>
      <c r="R789" s="169" t="s">
        <v>1584</v>
      </c>
      <c r="S789" s="169" t="s">
        <v>1585</v>
      </c>
      <c r="T789" s="143"/>
      <c r="U789" s="143"/>
      <c r="V789" s="143"/>
      <c r="W789" s="163" t="s">
        <v>3490</v>
      </c>
      <c r="X789" s="164"/>
      <c r="Y789" s="164"/>
      <c r="Z789" s="164"/>
      <c r="AA789" s="163"/>
      <c r="AB789" s="163"/>
      <c r="AC789" s="164"/>
      <c r="AD789" s="164"/>
      <c r="AE789" s="163"/>
      <c r="AF789" s="164"/>
      <c r="AG789" s="164"/>
      <c r="AH789" s="170"/>
    </row>
    <row r="790" spans="1:34" ht="15" customHeight="1" x14ac:dyDescent="0.3">
      <c r="A790" s="138">
        <v>5448</v>
      </c>
      <c r="B790" s="163"/>
      <c r="C790" s="164"/>
      <c r="D790" s="164"/>
      <c r="E790" s="161">
        <f>COUNTIF(F790:F791,"&gt;0")</f>
        <v>1</v>
      </c>
      <c r="F790" s="161"/>
      <c r="G790" s="162" t="s">
        <v>3491</v>
      </c>
      <c r="H790" s="162" t="s">
        <v>3492</v>
      </c>
      <c r="I790" s="164"/>
      <c r="J790" s="167"/>
      <c r="K790" s="168"/>
      <c r="L790" s="164"/>
      <c r="M790" s="164"/>
      <c r="N790" s="164"/>
      <c r="O790" s="164"/>
      <c r="P790" s="199"/>
      <c r="Q790" s="143"/>
      <c r="R790" s="143"/>
      <c r="S790" s="143"/>
      <c r="T790" s="143"/>
      <c r="U790" s="143"/>
      <c r="V790" s="143"/>
      <c r="W790" s="163"/>
      <c r="X790" s="164"/>
      <c r="Y790" s="164"/>
      <c r="Z790" s="164"/>
      <c r="AA790" s="163"/>
      <c r="AB790" s="163"/>
      <c r="AC790" s="164"/>
      <c r="AD790" s="164"/>
      <c r="AE790" s="163"/>
      <c r="AF790" s="164"/>
      <c r="AG790" s="164"/>
      <c r="AH790" s="170"/>
    </row>
    <row r="791" spans="1:34" ht="15" customHeight="1" x14ac:dyDescent="0.3">
      <c r="A791" s="138">
        <v>5451</v>
      </c>
      <c r="B791" s="163"/>
      <c r="C791" s="164"/>
      <c r="D791" s="164"/>
      <c r="E791" s="164"/>
      <c r="F791" s="164">
        <f t="shared" ref="F791" si="211">I791</f>
        <v>1</v>
      </c>
      <c r="G791" s="165" t="s">
        <v>3493</v>
      </c>
      <c r="H791" s="166" t="s">
        <v>3494</v>
      </c>
      <c r="I791" s="164">
        <v>1</v>
      </c>
      <c r="J791" s="167">
        <v>1</v>
      </c>
      <c r="K791" s="168">
        <f>COUNT(I791:I791)</f>
        <v>1</v>
      </c>
      <c r="L791" s="164"/>
      <c r="M791" s="164"/>
      <c r="N791" s="164"/>
      <c r="O791" s="164"/>
      <c r="P791" s="199"/>
      <c r="Q791" s="169" t="s">
        <v>1583</v>
      </c>
      <c r="R791" s="169" t="s">
        <v>1584</v>
      </c>
      <c r="S791" s="169" t="s">
        <v>1585</v>
      </c>
      <c r="T791" s="169" t="s">
        <v>1584</v>
      </c>
      <c r="U791" s="143"/>
      <c r="V791" s="143"/>
      <c r="W791" s="163" t="s">
        <v>3495</v>
      </c>
      <c r="X791" s="164"/>
      <c r="Y791" s="164"/>
      <c r="Z791" s="164"/>
      <c r="AA791" s="163"/>
      <c r="AB791" s="163"/>
      <c r="AC791" s="164"/>
      <c r="AD791" s="164"/>
      <c r="AE791" s="163"/>
      <c r="AF791" s="164"/>
      <c r="AG791" s="164"/>
      <c r="AH791" s="170"/>
    </row>
    <row r="792" spans="1:34" ht="15" customHeight="1" x14ac:dyDescent="0.3">
      <c r="A792" s="138">
        <v>5455</v>
      </c>
      <c r="B792" s="163"/>
      <c r="C792" s="164"/>
      <c r="D792" s="164"/>
      <c r="E792" s="161">
        <f>COUNTIF(F792:F793,"&gt;0")</f>
        <v>1</v>
      </c>
      <c r="F792" s="161"/>
      <c r="G792" s="162" t="s">
        <v>3496</v>
      </c>
      <c r="H792" s="162" t="s">
        <v>3497</v>
      </c>
      <c r="I792" s="164"/>
      <c r="J792" s="167"/>
      <c r="K792" s="168"/>
      <c r="L792" s="164"/>
      <c r="M792" s="164"/>
      <c r="N792" s="164"/>
      <c r="O792" s="164"/>
      <c r="P792" s="199"/>
      <c r="Q792" s="143"/>
      <c r="R792" s="143"/>
      <c r="S792" s="143"/>
      <c r="T792" s="143"/>
      <c r="U792" s="143"/>
      <c r="V792" s="143"/>
      <c r="W792" s="163"/>
      <c r="X792" s="164"/>
      <c r="Y792" s="164"/>
      <c r="Z792" s="164"/>
      <c r="AA792" s="163"/>
      <c r="AB792" s="163"/>
      <c r="AC792" s="164"/>
      <c r="AD792" s="164"/>
      <c r="AE792" s="163"/>
      <c r="AF792" s="164"/>
      <c r="AG792" s="164"/>
      <c r="AH792" s="170"/>
    </row>
    <row r="793" spans="1:34" ht="15" customHeight="1" x14ac:dyDescent="0.3">
      <c r="A793" s="138">
        <v>5456</v>
      </c>
      <c r="B793" s="163"/>
      <c r="C793" s="164"/>
      <c r="D793" s="164"/>
      <c r="E793" s="164"/>
      <c r="F793" s="164">
        <f t="shared" ref="F793" si="212">I793</f>
        <v>1</v>
      </c>
      <c r="G793" s="165" t="s">
        <v>3498</v>
      </c>
      <c r="H793" s="166" t="s">
        <v>3499</v>
      </c>
      <c r="I793" s="164">
        <v>1</v>
      </c>
      <c r="J793" s="167">
        <v>1</v>
      </c>
      <c r="K793" s="168">
        <f>COUNT(I793:I793)</f>
        <v>1</v>
      </c>
      <c r="L793" s="164"/>
      <c r="M793" s="164"/>
      <c r="N793" s="164"/>
      <c r="O793" s="164"/>
      <c r="P793" s="199"/>
      <c r="Q793" s="169" t="s">
        <v>1583</v>
      </c>
      <c r="R793" s="169" t="s">
        <v>1584</v>
      </c>
      <c r="S793" s="169" t="s">
        <v>1585</v>
      </c>
      <c r="T793" s="143"/>
      <c r="U793" s="143"/>
      <c r="V793" s="143"/>
      <c r="W793" s="163" t="s">
        <v>3500</v>
      </c>
      <c r="X793" s="164"/>
      <c r="Y793" s="164"/>
      <c r="Z793" s="164"/>
      <c r="AA793" s="163"/>
      <c r="AB793" s="163"/>
      <c r="AC793" s="164"/>
      <c r="AD793" s="164"/>
      <c r="AE793" s="163"/>
      <c r="AF793" s="164"/>
      <c r="AG793" s="164"/>
      <c r="AH793" s="170"/>
    </row>
    <row r="794" spans="1:34" ht="15" customHeight="1" x14ac:dyDescent="0.3">
      <c r="A794" s="138">
        <v>5458</v>
      </c>
      <c r="B794" s="163"/>
      <c r="C794" s="164"/>
      <c r="D794" s="164"/>
      <c r="E794" s="161">
        <f>COUNTIF(F794:F795,"&gt;0")</f>
        <v>1</v>
      </c>
      <c r="F794" s="161"/>
      <c r="G794" s="162" t="s">
        <v>3501</v>
      </c>
      <c r="H794" s="162" t="s">
        <v>3502</v>
      </c>
      <c r="I794" s="164"/>
      <c r="J794" s="167"/>
      <c r="K794" s="168"/>
      <c r="L794" s="164"/>
      <c r="M794" s="164"/>
      <c r="N794" s="164"/>
      <c r="O794" s="164"/>
      <c r="P794" s="199"/>
      <c r="Q794" s="143"/>
      <c r="R794" s="143"/>
      <c r="S794" s="143"/>
      <c r="T794" s="143"/>
      <c r="U794" s="143"/>
      <c r="V794" s="143"/>
      <c r="W794" s="163"/>
      <c r="X794" s="164"/>
      <c r="Y794" s="164"/>
      <c r="Z794" s="164"/>
      <c r="AA794" s="163"/>
      <c r="AB794" s="163"/>
      <c r="AC794" s="164"/>
      <c r="AD794" s="164"/>
      <c r="AE794" s="163"/>
      <c r="AF794" s="164"/>
      <c r="AG794" s="164"/>
      <c r="AH794" s="170"/>
    </row>
    <row r="795" spans="1:34" ht="15" customHeight="1" x14ac:dyDescent="0.3">
      <c r="A795" s="138">
        <v>5461</v>
      </c>
      <c r="B795" s="163"/>
      <c r="C795" s="164"/>
      <c r="D795" s="164"/>
      <c r="E795" s="164"/>
      <c r="F795" s="164">
        <f t="shared" ref="F795" si="213">I795</f>
        <v>1</v>
      </c>
      <c r="G795" s="165" t="s">
        <v>3503</v>
      </c>
      <c r="H795" s="166" t="s">
        <v>3504</v>
      </c>
      <c r="I795" s="164">
        <v>1</v>
      </c>
      <c r="J795" s="167">
        <v>1</v>
      </c>
      <c r="K795" s="168">
        <f>COUNT(I795:I795)</f>
        <v>1</v>
      </c>
      <c r="L795" s="164"/>
      <c r="M795" s="164"/>
      <c r="N795" s="164"/>
      <c r="O795" s="164"/>
      <c r="P795" s="199"/>
      <c r="Q795" s="169" t="s">
        <v>1583</v>
      </c>
      <c r="R795" s="169" t="s">
        <v>1584</v>
      </c>
      <c r="S795" s="169" t="s">
        <v>1585</v>
      </c>
      <c r="T795" s="143"/>
      <c r="U795" s="143"/>
      <c r="V795" s="143"/>
      <c r="W795" s="163" t="s">
        <v>3505</v>
      </c>
      <c r="X795" s="164"/>
      <c r="Y795" s="164"/>
      <c r="Z795" s="164"/>
      <c r="AA795" s="163"/>
      <c r="AB795" s="163"/>
      <c r="AC795" s="164"/>
      <c r="AD795" s="164"/>
      <c r="AE795" s="163"/>
      <c r="AF795" s="164"/>
      <c r="AG795" s="164"/>
      <c r="AH795" s="170"/>
    </row>
    <row r="796" spans="1:34" ht="15" customHeight="1" x14ac:dyDescent="0.3">
      <c r="A796" s="138">
        <v>5467</v>
      </c>
      <c r="B796" s="163"/>
      <c r="C796" s="164"/>
      <c r="D796" s="164"/>
      <c r="E796" s="161">
        <f>COUNTIF(F796:F797,"&gt;0")</f>
        <v>1</v>
      </c>
      <c r="F796" s="161"/>
      <c r="G796" s="162" t="s">
        <v>3506</v>
      </c>
      <c r="H796" s="162" t="s">
        <v>3507</v>
      </c>
      <c r="I796" s="164"/>
      <c r="J796" s="167"/>
      <c r="K796" s="168"/>
      <c r="L796" s="164"/>
      <c r="M796" s="164"/>
      <c r="N796" s="155"/>
      <c r="O796" s="155"/>
      <c r="P796" s="199"/>
      <c r="Q796" s="143"/>
      <c r="R796" s="143"/>
      <c r="S796" s="143"/>
      <c r="T796" s="143"/>
      <c r="U796" s="143"/>
      <c r="V796" s="143"/>
      <c r="W796" s="163"/>
      <c r="X796" s="164"/>
      <c r="Y796" s="164"/>
      <c r="Z796" s="164"/>
      <c r="AA796" s="163"/>
      <c r="AB796" s="163"/>
      <c r="AC796" s="164"/>
      <c r="AD796" s="164"/>
      <c r="AE796" s="163"/>
      <c r="AF796" s="164"/>
      <c r="AG796" s="164"/>
      <c r="AH796" s="170"/>
    </row>
    <row r="797" spans="1:34" ht="15" customHeight="1" x14ac:dyDescent="0.3">
      <c r="A797" s="138">
        <v>5469</v>
      </c>
      <c r="B797" s="163"/>
      <c r="C797" s="164"/>
      <c r="D797" s="164"/>
      <c r="E797" s="164"/>
      <c r="F797" s="164">
        <f>I797</f>
        <v>1</v>
      </c>
      <c r="G797" s="178" t="s">
        <v>3508</v>
      </c>
      <c r="H797" s="179" t="s">
        <v>3509</v>
      </c>
      <c r="I797" s="164">
        <v>1</v>
      </c>
      <c r="J797" s="167">
        <v>1</v>
      </c>
      <c r="K797" s="164"/>
      <c r="L797" s="155">
        <f>COUNT(I797)</f>
        <v>1</v>
      </c>
      <c r="M797" s="164"/>
      <c r="N797" s="164"/>
      <c r="O797" s="164"/>
      <c r="P797" s="199"/>
      <c r="Q797" s="169" t="s">
        <v>1583</v>
      </c>
      <c r="R797" s="169" t="s">
        <v>1584</v>
      </c>
      <c r="S797" s="169" t="s">
        <v>1585</v>
      </c>
      <c r="T797" s="143"/>
      <c r="U797" s="143"/>
      <c r="V797" s="143"/>
      <c r="W797" s="163" t="s">
        <v>3510</v>
      </c>
      <c r="X797" s="164"/>
      <c r="Y797" s="164"/>
      <c r="Z797" s="164"/>
      <c r="AA797" s="163"/>
      <c r="AB797" s="163"/>
      <c r="AC797" s="164"/>
      <c r="AD797" s="164"/>
      <c r="AE797" s="163"/>
      <c r="AF797" s="164"/>
      <c r="AG797" s="164"/>
      <c r="AH797" s="170"/>
    </row>
    <row r="798" spans="1:34" ht="15" customHeight="1" x14ac:dyDescent="0.3">
      <c r="A798" s="138">
        <v>5470</v>
      </c>
      <c r="B798" s="180"/>
      <c r="C798" s="181"/>
      <c r="D798" s="181"/>
      <c r="E798" s="161">
        <f>COUNTIF(F798:F799,"&gt;0")</f>
        <v>1</v>
      </c>
      <c r="F798" s="161"/>
      <c r="G798" s="162" t="s">
        <v>3511</v>
      </c>
      <c r="H798" s="162" t="s">
        <v>3512</v>
      </c>
      <c r="I798" s="181"/>
      <c r="J798" s="182"/>
      <c r="K798" s="181"/>
      <c r="L798" s="155"/>
      <c r="M798" s="181"/>
      <c r="N798" s="181"/>
      <c r="O798" s="181"/>
      <c r="P798" s="199"/>
      <c r="Q798" s="143"/>
      <c r="R798" s="143"/>
      <c r="S798" s="143"/>
      <c r="T798" s="143"/>
      <c r="U798" s="143"/>
      <c r="V798" s="143"/>
      <c r="W798" s="180"/>
      <c r="X798" s="181"/>
      <c r="Y798" s="181"/>
      <c r="Z798" s="181"/>
      <c r="AA798" s="180"/>
      <c r="AB798" s="180"/>
      <c r="AC798" s="181"/>
      <c r="AD798" s="181"/>
      <c r="AE798" s="180"/>
      <c r="AF798" s="181"/>
      <c r="AG798" s="181"/>
      <c r="AH798" s="183"/>
    </row>
    <row r="799" spans="1:34" ht="15" customHeight="1" x14ac:dyDescent="0.3">
      <c r="A799" s="138">
        <v>5473</v>
      </c>
      <c r="B799" s="163"/>
      <c r="C799" s="164"/>
      <c r="D799" s="164"/>
      <c r="E799" s="164"/>
      <c r="F799" s="164">
        <f t="shared" ref="F799" si="214">I799</f>
        <v>1</v>
      </c>
      <c r="G799" s="165" t="s">
        <v>3513</v>
      </c>
      <c r="H799" s="166" t="s">
        <v>3514</v>
      </c>
      <c r="I799" s="164">
        <v>1</v>
      </c>
      <c r="J799" s="167">
        <v>1</v>
      </c>
      <c r="K799" s="168">
        <f>COUNT(I799:I799)</f>
        <v>1</v>
      </c>
      <c r="L799" s="164"/>
      <c r="M799" s="164"/>
      <c r="N799" s="164"/>
      <c r="O799" s="164"/>
      <c r="P799" s="199"/>
      <c r="Q799" s="169" t="s">
        <v>1583</v>
      </c>
      <c r="R799" s="169" t="s">
        <v>1584</v>
      </c>
      <c r="S799" s="169" t="s">
        <v>1585</v>
      </c>
      <c r="T799" s="143"/>
      <c r="U799" s="143"/>
      <c r="V799" s="143"/>
      <c r="W799" s="163" t="s">
        <v>3515</v>
      </c>
      <c r="X799" s="164"/>
      <c r="Y799" s="164"/>
      <c r="Z799" s="164"/>
      <c r="AA799" s="163"/>
      <c r="AB799" s="163"/>
      <c r="AC799" s="164"/>
      <c r="AD799" s="164"/>
      <c r="AE799" s="163"/>
      <c r="AF799" s="164"/>
      <c r="AG799" s="164"/>
      <c r="AH799" s="170"/>
    </row>
    <row r="800" spans="1:34" ht="15" customHeight="1" x14ac:dyDescent="0.3">
      <c r="A800" s="138">
        <v>5499</v>
      </c>
      <c r="B800" s="163"/>
      <c r="C800" s="164"/>
      <c r="D800" s="164"/>
      <c r="E800" s="161">
        <f>COUNTIF(F800:F801,"&gt;0")</f>
        <v>1</v>
      </c>
      <c r="F800" s="161"/>
      <c r="G800" s="162" t="s">
        <v>3516</v>
      </c>
      <c r="H800" s="162" t="s">
        <v>3517</v>
      </c>
      <c r="I800" s="164"/>
      <c r="J800" s="167"/>
      <c r="K800" s="168"/>
      <c r="L800" s="164"/>
      <c r="M800" s="164"/>
      <c r="N800" s="164"/>
      <c r="O800" s="164"/>
      <c r="P800" s="199"/>
      <c r="Q800" s="143"/>
      <c r="R800" s="143"/>
      <c r="S800" s="143"/>
      <c r="T800" s="143"/>
      <c r="U800" s="143"/>
      <c r="V800" s="143"/>
      <c r="W800" s="163"/>
      <c r="X800" s="164"/>
      <c r="Y800" s="164"/>
      <c r="Z800" s="164"/>
      <c r="AA800" s="163"/>
      <c r="AB800" s="163"/>
      <c r="AC800" s="164"/>
      <c r="AD800" s="164"/>
      <c r="AE800" s="163"/>
      <c r="AF800" s="164"/>
      <c r="AG800" s="164"/>
      <c r="AH800" s="170"/>
    </row>
    <row r="801" spans="1:34" ht="15" customHeight="1" x14ac:dyDescent="0.3">
      <c r="A801" s="138">
        <v>5502</v>
      </c>
      <c r="B801" s="163"/>
      <c r="C801" s="164"/>
      <c r="D801" s="164"/>
      <c r="E801" s="164"/>
      <c r="F801" s="164">
        <f>I801</f>
        <v>1</v>
      </c>
      <c r="G801" s="200" t="s">
        <v>3518</v>
      </c>
      <c r="H801" s="201" t="s">
        <v>3519</v>
      </c>
      <c r="I801" s="164">
        <v>1</v>
      </c>
      <c r="J801" s="167">
        <v>1</v>
      </c>
      <c r="K801" s="144"/>
      <c r="L801" s="164"/>
      <c r="M801" s="168">
        <f>COUNT(I801:I801)</f>
        <v>1</v>
      </c>
      <c r="N801" s="164"/>
      <c r="O801" s="164"/>
      <c r="P801" s="199"/>
      <c r="Q801" s="169" t="s">
        <v>1583</v>
      </c>
      <c r="R801" s="169" t="s">
        <v>1584</v>
      </c>
      <c r="S801" s="169" t="s">
        <v>1585</v>
      </c>
      <c r="T801" s="143"/>
      <c r="U801" s="143"/>
      <c r="V801" s="143"/>
      <c r="W801" s="163" t="s">
        <v>3520</v>
      </c>
      <c r="X801" s="164"/>
      <c r="Y801" s="164"/>
      <c r="Z801" s="164"/>
      <c r="AA801" s="163"/>
      <c r="AB801" s="163"/>
      <c r="AC801" s="164"/>
      <c r="AD801" s="164"/>
      <c r="AE801" s="163"/>
      <c r="AF801" s="164" t="s">
        <v>1637</v>
      </c>
      <c r="AG801" s="164"/>
      <c r="AH801" s="170"/>
    </row>
    <row r="802" spans="1:34" ht="15" customHeight="1" x14ac:dyDescent="0.3">
      <c r="A802" s="138">
        <v>5504</v>
      </c>
      <c r="B802" s="180"/>
      <c r="C802" s="181"/>
      <c r="D802" s="181"/>
      <c r="E802" s="161">
        <f>COUNTIF(F802:F803,"&gt;0")</f>
        <v>1</v>
      </c>
      <c r="F802" s="161"/>
      <c r="G802" s="162" t="s">
        <v>3521</v>
      </c>
      <c r="H802" s="162" t="s">
        <v>3522</v>
      </c>
      <c r="I802" s="181"/>
      <c r="J802" s="182"/>
      <c r="K802" s="168"/>
      <c r="L802" s="181"/>
      <c r="M802" s="181"/>
      <c r="N802" s="155"/>
      <c r="O802" s="155"/>
      <c r="P802" s="199"/>
      <c r="Q802" s="143"/>
      <c r="R802" s="143"/>
      <c r="S802" s="143"/>
      <c r="T802" s="143"/>
      <c r="U802" s="143"/>
      <c r="V802" s="143"/>
      <c r="W802" s="180"/>
      <c r="X802" s="181"/>
      <c r="Y802" s="181"/>
      <c r="Z802" s="181"/>
      <c r="AA802" s="180"/>
      <c r="AB802" s="180"/>
      <c r="AC802" s="181"/>
      <c r="AD802" s="181"/>
      <c r="AE802" s="180"/>
      <c r="AF802" s="181"/>
      <c r="AG802" s="181"/>
      <c r="AH802" s="183"/>
    </row>
    <row r="803" spans="1:34" ht="15" customHeight="1" x14ac:dyDescent="0.3">
      <c r="A803" s="138">
        <v>5509</v>
      </c>
      <c r="B803" s="163"/>
      <c r="C803" s="164"/>
      <c r="D803" s="164"/>
      <c r="E803" s="164"/>
      <c r="F803" s="164">
        <f t="shared" ref="F803" si="215">I803</f>
        <v>1</v>
      </c>
      <c r="G803" s="165" t="s">
        <v>3523</v>
      </c>
      <c r="H803" s="166" t="s">
        <v>3524</v>
      </c>
      <c r="I803" s="164">
        <v>1</v>
      </c>
      <c r="J803" s="167">
        <v>1</v>
      </c>
      <c r="K803" s="168">
        <f t="shared" ref="K803" si="216">COUNT(I803:I803)</f>
        <v>1</v>
      </c>
      <c r="L803" s="164"/>
      <c r="M803" s="164"/>
      <c r="N803" s="164"/>
      <c r="O803" s="164"/>
      <c r="P803" s="199"/>
      <c r="Q803" s="169" t="s">
        <v>1583</v>
      </c>
      <c r="R803" s="169" t="s">
        <v>1584</v>
      </c>
      <c r="S803" s="169" t="s">
        <v>1585</v>
      </c>
      <c r="T803" s="143"/>
      <c r="U803" s="143"/>
      <c r="V803" s="143"/>
      <c r="W803" s="163" t="s">
        <v>3525</v>
      </c>
      <c r="X803" s="164"/>
      <c r="Y803" s="164"/>
      <c r="Z803" s="164"/>
      <c r="AA803" s="163"/>
      <c r="AB803" s="163"/>
      <c r="AC803" s="164"/>
      <c r="AD803" s="164"/>
      <c r="AE803" s="163"/>
      <c r="AF803" s="164"/>
      <c r="AG803" s="164"/>
      <c r="AH803" s="170"/>
    </row>
    <row r="804" spans="1:34" ht="15" customHeight="1" x14ac:dyDescent="0.3">
      <c r="A804" s="138">
        <v>5511</v>
      </c>
      <c r="B804" s="163"/>
      <c r="C804" s="164"/>
      <c r="D804" s="164"/>
      <c r="E804" s="161">
        <f>COUNTIF(F804:F805,"&gt;0")</f>
        <v>1</v>
      </c>
      <c r="F804" s="161"/>
      <c r="G804" s="162" t="s">
        <v>3526</v>
      </c>
      <c r="H804" s="162" t="s">
        <v>3527</v>
      </c>
      <c r="I804" s="164"/>
      <c r="J804" s="167"/>
      <c r="K804" s="168"/>
      <c r="L804" s="164"/>
      <c r="M804" s="164"/>
      <c r="N804" s="164"/>
      <c r="O804" s="164"/>
      <c r="P804" s="199"/>
      <c r="Q804" s="143"/>
      <c r="R804" s="143"/>
      <c r="S804" s="143"/>
      <c r="T804" s="143"/>
      <c r="U804" s="143"/>
      <c r="V804" s="143"/>
      <c r="W804" s="163"/>
      <c r="X804" s="164"/>
      <c r="Y804" s="164"/>
      <c r="Z804" s="164"/>
      <c r="AA804" s="163"/>
      <c r="AB804" s="163"/>
      <c r="AC804" s="164"/>
      <c r="AD804" s="164"/>
      <c r="AE804" s="163"/>
      <c r="AF804" s="164"/>
      <c r="AG804" s="164"/>
      <c r="AH804" s="170"/>
    </row>
    <row r="805" spans="1:34" ht="15" customHeight="1" x14ac:dyDescent="0.3">
      <c r="A805" s="138">
        <v>5517</v>
      </c>
      <c r="B805" s="163"/>
      <c r="C805" s="164"/>
      <c r="D805" s="164"/>
      <c r="E805" s="164"/>
      <c r="F805" s="164">
        <f t="shared" ref="F805" si="217">I805</f>
        <v>1</v>
      </c>
      <c r="G805" s="165" t="s">
        <v>3528</v>
      </c>
      <c r="H805" s="166" t="s">
        <v>3529</v>
      </c>
      <c r="I805" s="164">
        <v>1</v>
      </c>
      <c r="J805" s="167">
        <v>1</v>
      </c>
      <c r="K805" s="168">
        <f t="shared" ref="K805" si="218">COUNT(I805:I805)</f>
        <v>1</v>
      </c>
      <c r="L805" s="164"/>
      <c r="M805" s="164"/>
      <c r="N805" s="164"/>
      <c r="O805" s="164"/>
      <c r="P805" s="199"/>
      <c r="Q805" s="169" t="s">
        <v>1583</v>
      </c>
      <c r="R805" s="169" t="s">
        <v>1584</v>
      </c>
      <c r="S805" s="169" t="s">
        <v>1585</v>
      </c>
      <c r="T805" s="143"/>
      <c r="U805" s="143"/>
      <c r="V805" s="143"/>
      <c r="W805" s="163"/>
      <c r="X805" s="164"/>
      <c r="Y805" s="164"/>
      <c r="Z805" s="164"/>
      <c r="AA805" s="163"/>
      <c r="AB805" s="163"/>
      <c r="AC805" s="164"/>
      <c r="AD805" s="164"/>
      <c r="AE805" s="163"/>
      <c r="AF805" s="164"/>
      <c r="AG805" s="164"/>
      <c r="AH805" s="170"/>
    </row>
    <row r="806" spans="1:34" ht="15" customHeight="1" x14ac:dyDescent="0.3">
      <c r="A806" s="138">
        <v>5533</v>
      </c>
      <c r="B806" s="163"/>
      <c r="C806" s="164"/>
      <c r="D806" s="164"/>
      <c r="E806" s="161">
        <f>COUNTIF(F806:F807,"&gt;0")</f>
        <v>1</v>
      </c>
      <c r="F806" s="161"/>
      <c r="G806" s="162" t="s">
        <v>3530</v>
      </c>
      <c r="H806" s="162" t="s">
        <v>3531</v>
      </c>
      <c r="I806" s="164"/>
      <c r="J806" s="167"/>
      <c r="K806" s="168"/>
      <c r="L806" s="164"/>
      <c r="M806" s="164"/>
      <c r="N806" s="164"/>
      <c r="O806" s="164"/>
      <c r="P806" s="199"/>
      <c r="Q806" s="143"/>
      <c r="R806" s="143"/>
      <c r="S806" s="143"/>
      <c r="T806" s="143"/>
      <c r="U806" s="143"/>
      <c r="V806" s="143"/>
      <c r="W806" s="163"/>
      <c r="X806" s="164"/>
      <c r="Y806" s="164"/>
      <c r="Z806" s="164"/>
      <c r="AA806" s="163"/>
      <c r="AB806" s="163"/>
      <c r="AC806" s="164"/>
      <c r="AD806" s="164"/>
      <c r="AE806" s="163"/>
      <c r="AF806" s="164"/>
      <c r="AG806" s="164"/>
      <c r="AH806" s="170"/>
    </row>
    <row r="807" spans="1:34" ht="15" customHeight="1" x14ac:dyDescent="0.3">
      <c r="A807" s="138">
        <v>5538</v>
      </c>
      <c r="B807" s="163"/>
      <c r="C807" s="164"/>
      <c r="D807" s="164"/>
      <c r="E807" s="164"/>
      <c r="F807" s="164">
        <f t="shared" ref="F807:F808" si="219">I807</f>
        <v>1</v>
      </c>
      <c r="G807" s="178" t="s">
        <v>3532</v>
      </c>
      <c r="H807" s="179" t="s">
        <v>3533</v>
      </c>
      <c r="I807" s="164">
        <v>1</v>
      </c>
      <c r="J807" s="167">
        <v>1</v>
      </c>
      <c r="K807" s="144"/>
      <c r="L807" s="168">
        <f>COUNT(I807:I807)</f>
        <v>1</v>
      </c>
      <c r="M807" s="164"/>
      <c r="N807" s="164"/>
      <c r="O807" s="164"/>
      <c r="P807" s="199"/>
      <c r="Q807" s="169" t="s">
        <v>1583</v>
      </c>
      <c r="R807" s="169" t="s">
        <v>1584</v>
      </c>
      <c r="S807" s="169" t="s">
        <v>1585</v>
      </c>
      <c r="T807" s="169" t="s">
        <v>1584</v>
      </c>
      <c r="U807" s="143"/>
      <c r="V807" s="143"/>
      <c r="W807" s="163" t="s">
        <v>3534</v>
      </c>
      <c r="X807" s="164"/>
      <c r="Y807" s="164"/>
      <c r="Z807" s="164"/>
      <c r="AA807" s="163"/>
      <c r="AB807" s="163"/>
      <c r="AC807" s="164"/>
      <c r="AD807" s="164"/>
      <c r="AE807" s="163"/>
      <c r="AF807" s="164"/>
      <c r="AG807" s="164"/>
      <c r="AH807" s="170"/>
    </row>
    <row r="808" spans="1:34" ht="15" customHeight="1" x14ac:dyDescent="0.3">
      <c r="A808" s="138"/>
      <c r="B808" s="180"/>
      <c r="C808" s="181"/>
      <c r="D808" s="181"/>
      <c r="E808" s="181"/>
      <c r="F808" s="181">
        <f t="shared" si="219"/>
        <v>1</v>
      </c>
      <c r="G808" s="223" t="s">
        <v>3535</v>
      </c>
      <c r="H808" s="222" t="s">
        <v>3536</v>
      </c>
      <c r="I808" s="181">
        <v>1</v>
      </c>
      <c r="J808" s="182">
        <v>1</v>
      </c>
      <c r="K808" s="144"/>
      <c r="L808" s="168">
        <f>COUNT(I808:I808)</f>
        <v>1</v>
      </c>
      <c r="M808" s="181"/>
      <c r="N808" s="181"/>
      <c r="O808" s="181"/>
      <c r="P808" s="199"/>
      <c r="Q808" s="169"/>
      <c r="R808" s="169"/>
      <c r="S808" s="169"/>
      <c r="T808" s="169"/>
      <c r="U808" s="143"/>
      <c r="V808" s="143"/>
      <c r="W808" s="163" t="s">
        <v>3537</v>
      </c>
      <c r="X808" s="181"/>
      <c r="Y808" s="181"/>
      <c r="Z808" s="181"/>
      <c r="AA808" s="180"/>
      <c r="AB808" s="180"/>
      <c r="AC808" s="181"/>
      <c r="AD808" s="181"/>
      <c r="AE808" s="180"/>
      <c r="AF808" s="181"/>
      <c r="AG808" s="181"/>
      <c r="AH808" s="183"/>
    </row>
    <row r="809" spans="1:34" ht="15" customHeight="1" x14ac:dyDescent="0.3">
      <c r="A809" s="138">
        <v>5550</v>
      </c>
      <c r="B809" s="150"/>
      <c r="C809" s="150"/>
      <c r="D809" s="216">
        <f>COUNTIF(E809:E817,"&gt;0")</f>
        <v>3</v>
      </c>
      <c r="E809" s="216"/>
      <c r="F809" s="216"/>
      <c r="G809" s="217" t="s">
        <v>3538</v>
      </c>
      <c r="H809" s="217" t="s">
        <v>3539</v>
      </c>
      <c r="I809" s="159"/>
      <c r="J809" s="160"/>
      <c r="K809" s="155"/>
      <c r="L809" s="159"/>
      <c r="M809" s="159"/>
      <c r="N809" s="159"/>
      <c r="O809" s="159"/>
      <c r="P809" s="199"/>
      <c r="Q809" s="143"/>
      <c r="R809" s="143"/>
      <c r="S809" s="143"/>
      <c r="T809" s="143"/>
      <c r="U809" s="143"/>
      <c r="V809" s="143"/>
      <c r="W809" s="144"/>
      <c r="X809" s="144"/>
      <c r="Y809" s="144"/>
      <c r="Z809" s="144"/>
      <c r="AA809" s="144"/>
      <c r="AB809" s="144"/>
      <c r="AC809" s="144"/>
      <c r="AD809" s="144"/>
      <c r="AE809" s="144"/>
      <c r="AF809" s="144"/>
      <c r="AG809" s="144"/>
      <c r="AH809" s="145"/>
    </row>
    <row r="810" spans="1:34" ht="15" customHeight="1" x14ac:dyDescent="0.3">
      <c r="A810" s="138">
        <v>5556</v>
      </c>
      <c r="B810" s="163"/>
      <c r="C810" s="164"/>
      <c r="D810" s="164"/>
      <c r="E810" s="161">
        <f>COUNTIF(F810:F811,"&gt;0")</f>
        <v>1</v>
      </c>
      <c r="F810" s="161"/>
      <c r="G810" s="162" t="s">
        <v>3540</v>
      </c>
      <c r="H810" s="162" t="s">
        <v>3541</v>
      </c>
      <c r="I810" s="164"/>
      <c r="J810" s="167"/>
      <c r="K810" s="168"/>
      <c r="L810" s="164"/>
      <c r="M810" s="164"/>
      <c r="N810" s="164"/>
      <c r="O810" s="164"/>
      <c r="P810" s="199"/>
      <c r="Q810" s="143"/>
      <c r="R810" s="143"/>
      <c r="S810" s="143"/>
      <c r="T810" s="143"/>
      <c r="U810" s="143"/>
      <c r="V810" s="143"/>
      <c r="W810" s="163"/>
      <c r="X810" s="164"/>
      <c r="Y810" s="164"/>
      <c r="Z810" s="164"/>
      <c r="AA810" s="163"/>
      <c r="AB810" s="163"/>
      <c r="AC810" s="164"/>
      <c r="AD810" s="164"/>
      <c r="AE810" s="163"/>
      <c r="AF810" s="164"/>
      <c r="AG810" s="164"/>
      <c r="AH810" s="170"/>
    </row>
    <row r="811" spans="1:34" ht="15" customHeight="1" x14ac:dyDescent="0.3">
      <c r="A811" s="138">
        <v>5557</v>
      </c>
      <c r="B811" s="163"/>
      <c r="C811" s="164"/>
      <c r="D811" s="164"/>
      <c r="E811" s="164"/>
      <c r="F811" s="164">
        <f>I811</f>
        <v>1</v>
      </c>
      <c r="G811" s="194" t="s">
        <v>3542</v>
      </c>
      <c r="H811" s="163" t="s">
        <v>3543</v>
      </c>
      <c r="I811" s="164">
        <v>1</v>
      </c>
      <c r="J811" s="167">
        <v>1</v>
      </c>
      <c r="K811" s="168">
        <f>COUNT(I811:I811)</f>
        <v>1</v>
      </c>
      <c r="L811" s="164"/>
      <c r="M811" s="164"/>
      <c r="N811" s="164"/>
      <c r="O811" s="164"/>
      <c r="P811" s="199"/>
      <c r="Q811" s="195" t="s">
        <v>1689</v>
      </c>
      <c r="R811" s="143"/>
      <c r="S811" s="143"/>
      <c r="T811" s="143"/>
      <c r="U811" s="169" t="s">
        <v>1690</v>
      </c>
      <c r="V811" s="169" t="s">
        <v>1714</v>
      </c>
      <c r="W811" s="163" t="s">
        <v>3544</v>
      </c>
      <c r="X811" s="164"/>
      <c r="Y811" s="164"/>
      <c r="Z811" s="164"/>
      <c r="AA811" s="163"/>
      <c r="AB811" s="163" t="s">
        <v>1765</v>
      </c>
      <c r="AC811" s="164"/>
      <c r="AD811" s="164"/>
      <c r="AE811" s="163"/>
      <c r="AF811" s="164"/>
      <c r="AG811" s="164"/>
      <c r="AH811" s="170"/>
    </row>
    <row r="812" spans="1:34" ht="15" customHeight="1" x14ac:dyDescent="0.3">
      <c r="A812" s="138">
        <v>5562</v>
      </c>
      <c r="B812" s="163"/>
      <c r="C812" s="164"/>
      <c r="D812" s="164"/>
      <c r="E812" s="161">
        <f>COUNTIF(F812:F813,"&gt;0")</f>
        <v>1</v>
      </c>
      <c r="F812" s="161"/>
      <c r="G812" s="162" t="s">
        <v>3545</v>
      </c>
      <c r="H812" s="162" t="s">
        <v>3546</v>
      </c>
      <c r="I812" s="164"/>
      <c r="J812" s="167"/>
      <c r="K812" s="168"/>
      <c r="L812" s="164"/>
      <c r="M812" s="164"/>
      <c r="N812" s="164"/>
      <c r="O812" s="164"/>
      <c r="P812" s="199"/>
      <c r="Q812" s="143"/>
      <c r="R812" s="143"/>
      <c r="S812" s="143"/>
      <c r="T812" s="143"/>
      <c r="U812" s="143"/>
      <c r="V812" s="143"/>
      <c r="W812" s="163"/>
      <c r="X812" s="164"/>
      <c r="Y812" s="164"/>
      <c r="Z812" s="164"/>
      <c r="AA812" s="163"/>
      <c r="AB812" s="163"/>
      <c r="AC812" s="164"/>
      <c r="AD812" s="164"/>
      <c r="AE812" s="163"/>
      <c r="AF812" s="164"/>
      <c r="AG812" s="164"/>
      <c r="AH812" s="170"/>
    </row>
    <row r="813" spans="1:34" ht="15" customHeight="1" x14ac:dyDescent="0.3">
      <c r="A813" s="138">
        <v>5563</v>
      </c>
      <c r="B813" s="163"/>
      <c r="C813" s="164"/>
      <c r="D813" s="164"/>
      <c r="E813" s="164"/>
      <c r="F813" s="164">
        <f t="shared" ref="F813" si="220">I813</f>
        <v>1</v>
      </c>
      <c r="G813" s="194" t="s">
        <v>3547</v>
      </c>
      <c r="H813" s="166" t="s">
        <v>3548</v>
      </c>
      <c r="I813" s="164">
        <v>1</v>
      </c>
      <c r="J813" s="167">
        <v>1</v>
      </c>
      <c r="K813" s="168">
        <f>COUNT(I813:I813)</f>
        <v>1</v>
      </c>
      <c r="L813" s="164"/>
      <c r="M813" s="164"/>
      <c r="N813" s="164"/>
      <c r="O813" s="164"/>
      <c r="P813" s="199"/>
      <c r="Q813" s="195" t="s">
        <v>1689</v>
      </c>
      <c r="R813" s="143"/>
      <c r="S813" s="143"/>
      <c r="T813" s="143"/>
      <c r="U813" s="143"/>
      <c r="V813" s="143"/>
      <c r="W813" s="163" t="s">
        <v>3549</v>
      </c>
      <c r="X813" s="164"/>
      <c r="Y813" s="164"/>
      <c r="Z813" s="164"/>
      <c r="AA813" s="163"/>
      <c r="AB813" s="163"/>
      <c r="AC813" s="164"/>
      <c r="AD813" s="164"/>
      <c r="AE813" s="163"/>
      <c r="AF813" s="164"/>
      <c r="AG813" s="164"/>
      <c r="AH813" s="170"/>
    </row>
    <row r="814" spans="1:34" ht="15" customHeight="1" x14ac:dyDescent="0.3">
      <c r="A814" s="138">
        <v>5580</v>
      </c>
      <c r="B814" s="163"/>
      <c r="C814" s="164"/>
      <c r="D814" s="164"/>
      <c r="E814" s="161">
        <f>COUNTIF(F814:F817,"&gt;0")</f>
        <v>3</v>
      </c>
      <c r="F814" s="161"/>
      <c r="G814" s="162" t="s">
        <v>3550</v>
      </c>
      <c r="H814" s="162" t="s">
        <v>3551</v>
      </c>
      <c r="I814" s="164"/>
      <c r="J814" s="167"/>
      <c r="K814" s="168"/>
      <c r="L814" s="164"/>
      <c r="M814" s="164"/>
      <c r="N814" s="164"/>
      <c r="O814" s="164"/>
      <c r="P814" s="199"/>
      <c r="Q814" s="143"/>
      <c r="R814" s="143"/>
      <c r="S814" s="143"/>
      <c r="T814" s="143"/>
      <c r="U814" s="143"/>
      <c r="V814" s="143"/>
      <c r="W814" s="163"/>
      <c r="X814" s="164"/>
      <c r="Y814" s="164"/>
      <c r="Z814" s="164"/>
      <c r="AA814" s="163"/>
      <c r="AB814" s="163"/>
      <c r="AC814" s="164"/>
      <c r="AD814" s="164"/>
      <c r="AE814" s="163"/>
      <c r="AF814" s="164"/>
      <c r="AG814" s="164"/>
      <c r="AH814" s="170"/>
    </row>
    <row r="815" spans="1:34" ht="15" customHeight="1" x14ac:dyDescent="0.3">
      <c r="A815" s="138">
        <v>5581</v>
      </c>
      <c r="B815" s="163"/>
      <c r="C815" s="164"/>
      <c r="D815" s="164"/>
      <c r="E815" s="164"/>
      <c r="F815" s="164">
        <f t="shared" ref="F815:F817" si="221">I815</f>
        <v>1</v>
      </c>
      <c r="G815" s="165" t="s">
        <v>3552</v>
      </c>
      <c r="H815" s="166" t="s">
        <v>3553</v>
      </c>
      <c r="I815" s="164">
        <v>1</v>
      </c>
      <c r="J815" s="167">
        <v>1</v>
      </c>
      <c r="K815" s="168">
        <f t="shared" ref="K815:K817" si="222">COUNT(I815:I815)</f>
        <v>1</v>
      </c>
      <c r="L815" s="164"/>
      <c r="M815" s="164"/>
      <c r="N815" s="164"/>
      <c r="O815" s="164"/>
      <c r="P815" s="199"/>
      <c r="Q815" s="169" t="s">
        <v>1763</v>
      </c>
      <c r="R815" s="169" t="s">
        <v>1584</v>
      </c>
      <c r="S815" s="169" t="s">
        <v>1584</v>
      </c>
      <c r="T815" s="169" t="s">
        <v>1764</v>
      </c>
      <c r="U815" s="169"/>
      <c r="V815" s="143"/>
      <c r="W815" s="163"/>
      <c r="X815" s="164"/>
      <c r="Y815" s="164"/>
      <c r="Z815" s="164"/>
      <c r="AA815" s="163"/>
      <c r="AB815" s="163" t="s">
        <v>1765</v>
      </c>
      <c r="AC815" s="164"/>
      <c r="AD815" s="164"/>
      <c r="AE815" s="163"/>
      <c r="AF815" s="164"/>
      <c r="AG815" s="164"/>
      <c r="AH815" s="170"/>
    </row>
    <row r="816" spans="1:34" ht="15" customHeight="1" x14ac:dyDescent="0.3">
      <c r="A816" s="138">
        <v>5587</v>
      </c>
      <c r="B816" s="163"/>
      <c r="C816" s="164"/>
      <c r="D816" s="164"/>
      <c r="E816" s="164"/>
      <c r="F816" s="164">
        <f t="shared" si="221"/>
        <v>1</v>
      </c>
      <c r="G816" s="165" t="s">
        <v>3554</v>
      </c>
      <c r="H816" s="166" t="s">
        <v>3555</v>
      </c>
      <c r="I816" s="164">
        <v>1</v>
      </c>
      <c r="J816" s="167">
        <v>1</v>
      </c>
      <c r="K816" s="168">
        <f t="shared" si="222"/>
        <v>1</v>
      </c>
      <c r="L816" s="164"/>
      <c r="M816" s="164"/>
      <c r="N816" s="164"/>
      <c r="O816" s="164"/>
      <c r="P816" s="199"/>
      <c r="Q816" s="169" t="s">
        <v>1583</v>
      </c>
      <c r="R816" s="169" t="s">
        <v>1584</v>
      </c>
      <c r="S816" s="169" t="s">
        <v>1585</v>
      </c>
      <c r="T816" s="169" t="s">
        <v>1584</v>
      </c>
      <c r="U816" s="169"/>
      <c r="V816" s="143"/>
      <c r="W816" s="163" t="s">
        <v>3556</v>
      </c>
      <c r="X816" s="164"/>
      <c r="Y816" s="164"/>
      <c r="Z816" s="164"/>
      <c r="AA816" s="163"/>
      <c r="AB816" s="163"/>
      <c r="AC816" s="164"/>
      <c r="AD816" s="164"/>
      <c r="AE816" s="163"/>
      <c r="AF816" s="164"/>
      <c r="AG816" s="164"/>
      <c r="AH816" s="170"/>
    </row>
    <row r="817" spans="1:34" ht="15" customHeight="1" x14ac:dyDescent="0.3">
      <c r="A817" s="138">
        <v>5590</v>
      </c>
      <c r="B817" s="163"/>
      <c r="C817" s="164"/>
      <c r="D817" s="164"/>
      <c r="E817" s="164"/>
      <c r="F817" s="164">
        <f t="shared" si="221"/>
        <v>1</v>
      </c>
      <c r="G817" s="165" t="s">
        <v>3557</v>
      </c>
      <c r="H817" s="166" t="s">
        <v>3558</v>
      </c>
      <c r="I817" s="164">
        <v>1</v>
      </c>
      <c r="J817" s="167">
        <v>1</v>
      </c>
      <c r="K817" s="168">
        <f t="shared" si="222"/>
        <v>1</v>
      </c>
      <c r="L817" s="164"/>
      <c r="M817" s="164"/>
      <c r="N817" s="164"/>
      <c r="O817" s="164"/>
      <c r="P817" s="199"/>
      <c r="Q817" s="169" t="s">
        <v>1763</v>
      </c>
      <c r="R817" s="169" t="s">
        <v>1584</v>
      </c>
      <c r="S817" s="169" t="s">
        <v>1584</v>
      </c>
      <c r="T817" s="169" t="s">
        <v>1764</v>
      </c>
      <c r="U817" s="169"/>
      <c r="V817" s="143"/>
      <c r="W817" s="163" t="s">
        <v>3559</v>
      </c>
      <c r="X817" s="164"/>
      <c r="Y817" s="164"/>
      <c r="Z817" s="164"/>
      <c r="AA817" s="163"/>
      <c r="AB817" s="163"/>
      <c r="AC817" s="164"/>
      <c r="AD817" s="164"/>
      <c r="AE817" s="163"/>
      <c r="AF817" s="164"/>
      <c r="AG817" s="164"/>
      <c r="AH817" s="170"/>
    </row>
    <row r="818" spans="1:34" ht="15" customHeight="1" x14ac:dyDescent="0.3">
      <c r="A818" s="138">
        <v>5599</v>
      </c>
      <c r="B818" s="150"/>
      <c r="C818" s="150"/>
      <c r="D818" s="216">
        <f>COUNTIF(E818:E826,"&gt;0")</f>
        <v>3</v>
      </c>
      <c r="E818" s="216"/>
      <c r="F818" s="216"/>
      <c r="G818" s="217" t="s">
        <v>3560</v>
      </c>
      <c r="H818" s="217" t="s">
        <v>3561</v>
      </c>
      <c r="I818" s="159"/>
      <c r="J818" s="160"/>
      <c r="K818" s="155"/>
      <c r="L818" s="159"/>
      <c r="M818" s="159"/>
      <c r="N818" s="159"/>
      <c r="O818" s="159"/>
      <c r="P818" s="199"/>
      <c r="Q818" s="143"/>
      <c r="R818" s="143"/>
      <c r="S818" s="143"/>
      <c r="T818" s="143"/>
      <c r="U818" s="143"/>
      <c r="V818" s="143"/>
      <c r="W818" s="144"/>
      <c r="X818" s="144"/>
      <c r="Y818" s="144"/>
      <c r="Z818" s="144"/>
      <c r="AA818" s="144"/>
      <c r="AB818" s="144"/>
      <c r="AC818" s="144"/>
      <c r="AD818" s="144"/>
      <c r="AE818" s="144"/>
      <c r="AF818" s="144"/>
      <c r="AG818" s="144"/>
      <c r="AH818" s="145"/>
    </row>
    <row r="819" spans="1:34" ht="15" customHeight="1" x14ac:dyDescent="0.3">
      <c r="A819" s="138">
        <v>5644</v>
      </c>
      <c r="B819" s="163"/>
      <c r="C819" s="164"/>
      <c r="D819" s="164"/>
      <c r="E819" s="161">
        <f>COUNTIF(F819:F820,"&gt;0")</f>
        <v>1</v>
      </c>
      <c r="F819" s="161"/>
      <c r="G819" s="162" t="s">
        <v>3562</v>
      </c>
      <c r="H819" s="162" t="s">
        <v>3563</v>
      </c>
      <c r="I819" s="164"/>
      <c r="J819" s="167"/>
      <c r="K819" s="164"/>
      <c r="L819" s="164"/>
      <c r="M819" s="164"/>
      <c r="N819" s="164"/>
      <c r="O819" s="164"/>
      <c r="P819" s="199"/>
      <c r="Q819" s="143"/>
      <c r="R819" s="143"/>
      <c r="S819" s="143"/>
      <c r="T819" s="143"/>
      <c r="U819" s="143"/>
      <c r="V819" s="143"/>
      <c r="W819" s="163"/>
      <c r="X819" s="164"/>
      <c r="Y819" s="164"/>
      <c r="Z819" s="164"/>
      <c r="AA819" s="163"/>
      <c r="AB819" s="163"/>
      <c r="AC819" s="164"/>
      <c r="AD819" s="164"/>
      <c r="AE819" s="163"/>
      <c r="AF819" s="164"/>
      <c r="AG819" s="164"/>
      <c r="AH819" s="170"/>
    </row>
    <row r="820" spans="1:34" ht="15" customHeight="1" x14ac:dyDescent="0.3">
      <c r="A820" s="138">
        <v>5646</v>
      </c>
      <c r="B820" s="163"/>
      <c r="C820" s="164"/>
      <c r="D820" s="164"/>
      <c r="E820" s="164"/>
      <c r="F820" s="164">
        <f>I820</f>
        <v>1</v>
      </c>
      <c r="G820" s="165" t="s">
        <v>3564</v>
      </c>
      <c r="H820" s="166" t="s">
        <v>3565</v>
      </c>
      <c r="I820" s="164">
        <v>1</v>
      </c>
      <c r="J820" s="167">
        <v>1</v>
      </c>
      <c r="K820" s="168">
        <f>COUNT(I820:I820)</f>
        <v>1</v>
      </c>
      <c r="L820" s="164"/>
      <c r="M820" s="164"/>
      <c r="N820" s="164"/>
      <c r="O820" s="164"/>
      <c r="P820" s="199"/>
      <c r="Q820" s="169" t="s">
        <v>1583</v>
      </c>
      <c r="R820" s="169" t="s">
        <v>1584</v>
      </c>
      <c r="S820" s="169" t="s">
        <v>1585</v>
      </c>
      <c r="T820" s="143"/>
      <c r="U820" s="143"/>
      <c r="V820" s="143"/>
      <c r="W820" s="163" t="s">
        <v>3566</v>
      </c>
      <c r="X820" s="164"/>
      <c r="Y820" s="164"/>
      <c r="Z820" s="164"/>
      <c r="AA820" s="163"/>
      <c r="AB820" s="163"/>
      <c r="AC820" s="164"/>
      <c r="AD820" s="164"/>
      <c r="AE820" s="163"/>
      <c r="AF820" s="164"/>
      <c r="AG820" s="164"/>
      <c r="AH820" s="170"/>
    </row>
    <row r="821" spans="1:34" ht="15" customHeight="1" x14ac:dyDescent="0.3">
      <c r="A821" s="138">
        <v>5665</v>
      </c>
      <c r="B821" s="163"/>
      <c r="C821" s="164"/>
      <c r="D821" s="164"/>
      <c r="E821" s="161">
        <f>COUNTIF(F821:F822,"&gt;0")</f>
        <v>1</v>
      </c>
      <c r="F821" s="161"/>
      <c r="G821" s="162" t="s">
        <v>3567</v>
      </c>
      <c r="H821" s="162" t="s">
        <v>3568</v>
      </c>
      <c r="I821" s="164"/>
      <c r="J821" s="167"/>
      <c r="K821" s="164"/>
      <c r="L821" s="164"/>
      <c r="M821" s="164"/>
      <c r="N821" s="164"/>
      <c r="O821" s="164"/>
      <c r="P821" s="199"/>
      <c r="Q821" s="143"/>
      <c r="R821" s="143"/>
      <c r="S821" s="143"/>
      <c r="T821" s="143"/>
      <c r="U821" s="143"/>
      <c r="V821" s="143"/>
      <c r="W821" s="163"/>
      <c r="X821" s="164"/>
      <c r="Y821" s="164"/>
      <c r="Z821" s="164"/>
      <c r="AA821" s="163"/>
      <c r="AB821" s="163"/>
      <c r="AC821" s="164"/>
      <c r="AD821" s="164"/>
      <c r="AE821" s="163"/>
      <c r="AF821" s="164"/>
      <c r="AG821" s="164"/>
      <c r="AH821" s="170"/>
    </row>
    <row r="822" spans="1:34" ht="15" customHeight="1" x14ac:dyDescent="0.3">
      <c r="A822" s="138">
        <v>5666</v>
      </c>
      <c r="B822" s="163"/>
      <c r="C822" s="164"/>
      <c r="D822" s="164"/>
      <c r="E822" s="164"/>
      <c r="F822" s="164">
        <f>I822</f>
        <v>1</v>
      </c>
      <c r="G822" s="165" t="s">
        <v>3569</v>
      </c>
      <c r="H822" s="166" t="s">
        <v>3570</v>
      </c>
      <c r="I822" s="164">
        <v>1</v>
      </c>
      <c r="J822" s="167">
        <v>1</v>
      </c>
      <c r="K822" s="168">
        <f>COUNT(I822:I822)</f>
        <v>1</v>
      </c>
      <c r="L822" s="164"/>
      <c r="M822" s="164"/>
      <c r="N822" s="164"/>
      <c r="O822" s="164"/>
      <c r="P822" s="199"/>
      <c r="Q822" s="169" t="s">
        <v>1583</v>
      </c>
      <c r="R822" s="169" t="s">
        <v>1938</v>
      </c>
      <c r="S822" s="169" t="s">
        <v>1585</v>
      </c>
      <c r="T822" s="143"/>
      <c r="U822" s="143"/>
      <c r="V822" s="143"/>
      <c r="W822" s="163" t="s">
        <v>3571</v>
      </c>
      <c r="X822" s="164"/>
      <c r="Y822" s="164"/>
      <c r="Z822" s="164"/>
      <c r="AA822" s="163"/>
      <c r="AB822" s="163"/>
      <c r="AC822" s="164" t="s">
        <v>1637</v>
      </c>
      <c r="AD822" s="164"/>
      <c r="AE822" s="163"/>
      <c r="AF822" s="164" t="s">
        <v>1637</v>
      </c>
      <c r="AG822" s="164"/>
      <c r="AH822" s="170"/>
    </row>
    <row r="823" spans="1:34" ht="15" customHeight="1" x14ac:dyDescent="0.3">
      <c r="A823" s="138">
        <v>5714</v>
      </c>
      <c r="B823" s="180"/>
      <c r="C823" s="181"/>
      <c r="D823" s="181"/>
      <c r="E823" s="161">
        <f>COUNTIF(F823:F826,"&gt;0")</f>
        <v>3</v>
      </c>
      <c r="F823" s="161"/>
      <c r="G823" s="162" t="s">
        <v>3572</v>
      </c>
      <c r="H823" s="162" t="s">
        <v>3573</v>
      </c>
      <c r="I823" s="181"/>
      <c r="J823" s="182"/>
      <c r="K823" s="181"/>
      <c r="L823" s="155"/>
      <c r="M823" s="181"/>
      <c r="N823" s="181"/>
      <c r="O823" s="181"/>
      <c r="P823" s="199"/>
      <c r="Q823" s="143"/>
      <c r="R823" s="143"/>
      <c r="S823" s="143"/>
      <c r="T823" s="143"/>
      <c r="U823" s="143"/>
      <c r="V823" s="143"/>
      <c r="W823" s="180"/>
      <c r="X823" s="181"/>
      <c r="Y823" s="181"/>
      <c r="Z823" s="181"/>
      <c r="AA823" s="180"/>
      <c r="AB823" s="180"/>
      <c r="AC823" s="181"/>
      <c r="AD823" s="181"/>
      <c r="AE823" s="180"/>
      <c r="AF823" s="181"/>
      <c r="AG823" s="181"/>
      <c r="AH823" s="183"/>
    </row>
    <row r="824" spans="1:34" ht="15" customHeight="1" x14ac:dyDescent="0.3">
      <c r="A824" s="138">
        <v>5717</v>
      </c>
      <c r="B824" s="163"/>
      <c r="C824" s="164"/>
      <c r="D824" s="164"/>
      <c r="E824" s="164"/>
      <c r="F824" s="164">
        <f t="shared" ref="F824:F826" si="223">I824</f>
        <v>1</v>
      </c>
      <c r="G824" s="165" t="s">
        <v>3574</v>
      </c>
      <c r="H824" s="166" t="s">
        <v>3575</v>
      </c>
      <c r="I824" s="164">
        <v>1</v>
      </c>
      <c r="J824" s="167">
        <v>1</v>
      </c>
      <c r="K824" s="168">
        <f t="shared" ref="K824:K826" si="224">COUNT(I824:I824)</f>
        <v>1</v>
      </c>
      <c r="L824" s="164"/>
      <c r="M824" s="164"/>
      <c r="N824" s="164"/>
      <c r="O824" s="164"/>
      <c r="P824" s="199"/>
      <c r="Q824" s="169" t="s">
        <v>1763</v>
      </c>
      <c r="R824" s="169" t="s">
        <v>1584</v>
      </c>
      <c r="S824" s="169" t="s">
        <v>1584</v>
      </c>
      <c r="T824" s="169" t="s">
        <v>3576</v>
      </c>
      <c r="U824" s="143"/>
      <c r="V824" s="143"/>
      <c r="W824" s="163" t="s">
        <v>3577</v>
      </c>
      <c r="X824" s="164"/>
      <c r="Y824" s="164"/>
      <c r="Z824" s="164"/>
      <c r="AA824" s="163"/>
      <c r="AB824" s="163"/>
      <c r="AC824" s="164"/>
      <c r="AD824" s="164"/>
      <c r="AE824" s="163"/>
      <c r="AF824" s="164"/>
      <c r="AG824" s="164"/>
      <c r="AH824" s="170"/>
    </row>
    <row r="825" spans="1:34" ht="15" customHeight="1" x14ac:dyDescent="0.3">
      <c r="A825" s="138">
        <v>5718</v>
      </c>
      <c r="B825" s="163"/>
      <c r="C825" s="164"/>
      <c r="D825" s="164"/>
      <c r="E825" s="164"/>
      <c r="F825" s="164">
        <f t="shared" si="223"/>
        <v>1</v>
      </c>
      <c r="G825" s="165" t="s">
        <v>3578</v>
      </c>
      <c r="H825" s="166" t="s">
        <v>3579</v>
      </c>
      <c r="I825" s="164">
        <v>1</v>
      </c>
      <c r="J825" s="167">
        <v>1</v>
      </c>
      <c r="K825" s="168">
        <f t="shared" si="224"/>
        <v>1</v>
      </c>
      <c r="L825" s="164"/>
      <c r="M825" s="164"/>
      <c r="N825" s="164"/>
      <c r="O825" s="164"/>
      <c r="P825" s="199"/>
      <c r="Q825" s="169" t="s">
        <v>1763</v>
      </c>
      <c r="R825" s="169" t="s">
        <v>1584</v>
      </c>
      <c r="S825" s="169" t="s">
        <v>1584</v>
      </c>
      <c r="T825" s="169" t="s">
        <v>1764</v>
      </c>
      <c r="U825" s="143"/>
      <c r="V825" s="143"/>
      <c r="W825" s="163" t="s">
        <v>3580</v>
      </c>
      <c r="X825" s="164"/>
      <c r="Y825" s="164"/>
      <c r="Z825" s="164"/>
      <c r="AA825" s="163"/>
      <c r="AB825" s="163" t="s">
        <v>1765</v>
      </c>
      <c r="AC825" s="164"/>
      <c r="AD825" s="164"/>
      <c r="AE825" s="163"/>
      <c r="AF825" s="164"/>
      <c r="AG825" s="164"/>
      <c r="AH825" s="170"/>
    </row>
    <row r="826" spans="1:34" ht="15" customHeight="1" x14ac:dyDescent="0.3">
      <c r="A826" s="138">
        <v>5721</v>
      </c>
      <c r="B826" s="163"/>
      <c r="C826" s="164"/>
      <c r="D826" s="164"/>
      <c r="E826" s="164"/>
      <c r="F826" s="164">
        <f t="shared" si="223"/>
        <v>1</v>
      </c>
      <c r="G826" s="165" t="s">
        <v>3581</v>
      </c>
      <c r="H826" s="166" t="s">
        <v>3582</v>
      </c>
      <c r="I826" s="164">
        <v>1</v>
      </c>
      <c r="J826" s="167">
        <v>1</v>
      </c>
      <c r="K826" s="168">
        <f t="shared" si="224"/>
        <v>1</v>
      </c>
      <c r="L826" s="164"/>
      <c r="M826" s="164"/>
      <c r="N826" s="164"/>
      <c r="O826" s="164"/>
      <c r="P826" s="199"/>
      <c r="Q826" s="169" t="s">
        <v>1763</v>
      </c>
      <c r="R826" s="169" t="s">
        <v>1584</v>
      </c>
      <c r="S826" s="169" t="s">
        <v>1584</v>
      </c>
      <c r="T826" s="169" t="s">
        <v>1764</v>
      </c>
      <c r="U826" s="143"/>
      <c r="V826" s="143"/>
      <c r="W826" s="163" t="s">
        <v>3583</v>
      </c>
      <c r="X826" s="164"/>
      <c r="Y826" s="164"/>
      <c r="Z826" s="164"/>
      <c r="AA826" s="163"/>
      <c r="AB826" s="163" t="s">
        <v>1765</v>
      </c>
      <c r="AC826" s="164"/>
      <c r="AD826" s="164"/>
      <c r="AE826" s="163"/>
      <c r="AF826" s="164"/>
      <c r="AG826" s="164"/>
      <c r="AH826" s="170"/>
    </row>
    <row r="827" spans="1:34" ht="15" customHeight="1" x14ac:dyDescent="0.3">
      <c r="A827" s="138">
        <v>5790</v>
      </c>
      <c r="B827" s="150"/>
      <c r="C827" s="151">
        <f>COUNTIF(D827:D831,"&gt;0")</f>
        <v>1</v>
      </c>
      <c r="D827" s="151"/>
      <c r="E827" s="151"/>
      <c r="F827" s="151"/>
      <c r="G827" s="152" t="s">
        <v>3584</v>
      </c>
      <c r="H827" s="152" t="s">
        <v>3585</v>
      </c>
      <c r="I827" s="159"/>
      <c r="J827" s="160"/>
      <c r="K827" s="155"/>
      <c r="L827" s="159"/>
      <c r="M827" s="159"/>
      <c r="N827" s="159"/>
      <c r="O827" s="159"/>
      <c r="P827" s="199"/>
      <c r="Q827" s="143"/>
      <c r="R827" s="143"/>
      <c r="S827" s="143"/>
      <c r="T827" s="143"/>
      <c r="U827" s="143"/>
      <c r="V827" s="143"/>
      <c r="W827" s="144"/>
      <c r="X827" s="144"/>
      <c r="Y827" s="144"/>
      <c r="Z827" s="144"/>
      <c r="AA827" s="144"/>
      <c r="AB827" s="144"/>
      <c r="AC827" s="144"/>
      <c r="AD827" s="144"/>
      <c r="AE827" s="144"/>
      <c r="AF827" s="144"/>
      <c r="AG827" s="144"/>
      <c r="AH827" s="145"/>
    </row>
    <row r="828" spans="1:34" ht="15" customHeight="1" x14ac:dyDescent="0.3">
      <c r="A828" s="138">
        <v>5791</v>
      </c>
      <c r="B828" s="150"/>
      <c r="C828" s="150"/>
      <c r="D828" s="216">
        <f>COUNTIF(E828:E831,"&gt;0")</f>
        <v>1</v>
      </c>
      <c r="E828" s="216"/>
      <c r="F828" s="216"/>
      <c r="G828" s="217" t="s">
        <v>3586</v>
      </c>
      <c r="H828" s="217" t="s">
        <v>3587</v>
      </c>
      <c r="I828" s="159"/>
      <c r="J828" s="160"/>
      <c r="K828" s="155"/>
      <c r="L828" s="159"/>
      <c r="M828" s="159"/>
      <c r="N828" s="159"/>
      <c r="O828" s="159"/>
      <c r="P828" s="199"/>
      <c r="Q828" s="143"/>
      <c r="R828" s="143"/>
      <c r="S828" s="143"/>
      <c r="T828" s="143"/>
      <c r="U828" s="143"/>
      <c r="V828" s="143"/>
      <c r="W828" s="144"/>
      <c r="X828" s="144"/>
      <c r="Y828" s="144"/>
      <c r="Z828" s="144"/>
      <c r="AA828" s="144"/>
      <c r="AB828" s="144"/>
      <c r="AC828" s="144"/>
      <c r="AD828" s="144"/>
      <c r="AE828" s="144"/>
      <c r="AF828" s="144"/>
      <c r="AG828" s="144"/>
      <c r="AH828" s="145"/>
    </row>
    <row r="829" spans="1:34" ht="15" customHeight="1" x14ac:dyDescent="0.3">
      <c r="A829" s="138">
        <v>5794</v>
      </c>
      <c r="B829" s="163"/>
      <c r="C829" s="164"/>
      <c r="D829" s="164"/>
      <c r="E829" s="161">
        <f>COUNTIF(F829:F831,"&gt;0")</f>
        <v>2</v>
      </c>
      <c r="F829" s="161"/>
      <c r="G829" s="162" t="s">
        <v>3588</v>
      </c>
      <c r="H829" s="162" t="s">
        <v>3589</v>
      </c>
      <c r="I829" s="164"/>
      <c r="J829" s="167"/>
      <c r="K829" s="168"/>
      <c r="L829" s="164"/>
      <c r="M829" s="164"/>
      <c r="N829" s="164"/>
      <c r="O829" s="164"/>
      <c r="P829" s="199"/>
      <c r="Q829" s="143"/>
      <c r="R829" s="143"/>
      <c r="S829" s="143"/>
      <c r="T829" s="143"/>
      <c r="U829" s="143"/>
      <c r="V829" s="143"/>
      <c r="W829" s="163"/>
      <c r="X829" s="164"/>
      <c r="Y829" s="164"/>
      <c r="Z829" s="164"/>
      <c r="AA829" s="163"/>
      <c r="AB829" s="163"/>
      <c r="AC829" s="164"/>
      <c r="AD829" s="164"/>
      <c r="AE829" s="163"/>
      <c r="AF829" s="164"/>
      <c r="AG829" s="164"/>
      <c r="AH829" s="170"/>
    </row>
    <row r="830" spans="1:34" ht="15" customHeight="1" x14ac:dyDescent="0.3">
      <c r="A830" s="138">
        <v>5797</v>
      </c>
      <c r="B830" s="163"/>
      <c r="C830" s="164"/>
      <c r="D830" s="164"/>
      <c r="E830" s="164"/>
      <c r="F830" s="164">
        <f t="shared" ref="F830:F831" si="225">I830</f>
        <v>1</v>
      </c>
      <c r="G830" s="165" t="s">
        <v>3590</v>
      </c>
      <c r="H830" s="166" t="s">
        <v>3591</v>
      </c>
      <c r="I830" s="164">
        <v>1</v>
      </c>
      <c r="J830" s="167">
        <v>1</v>
      </c>
      <c r="K830" s="168">
        <f t="shared" ref="K830" si="226">COUNT(I830:I830)</f>
        <v>1</v>
      </c>
      <c r="L830" s="164"/>
      <c r="M830" s="164"/>
      <c r="N830" s="164"/>
      <c r="O830" s="164"/>
      <c r="P830" s="199"/>
      <c r="Q830" s="169" t="s">
        <v>1583</v>
      </c>
      <c r="R830" s="169" t="s">
        <v>1584</v>
      </c>
      <c r="S830" s="169" t="s">
        <v>1585</v>
      </c>
      <c r="T830" s="143"/>
      <c r="U830" s="143"/>
      <c r="V830" s="143"/>
      <c r="W830" s="163" t="s">
        <v>3592</v>
      </c>
      <c r="X830" s="164"/>
      <c r="Y830" s="164"/>
      <c r="Z830" s="164"/>
      <c r="AA830" s="163"/>
      <c r="AB830" s="163"/>
      <c r="AC830" s="164"/>
      <c r="AD830" s="164"/>
      <c r="AE830" s="163"/>
      <c r="AF830" s="164"/>
      <c r="AG830" s="164"/>
      <c r="AH830" s="170"/>
    </row>
    <row r="831" spans="1:34" ht="15" customHeight="1" x14ac:dyDescent="0.3">
      <c r="A831" s="138">
        <v>5802</v>
      </c>
      <c r="B831" s="163"/>
      <c r="C831" s="164"/>
      <c r="D831" s="164"/>
      <c r="E831" s="164"/>
      <c r="F831" s="164">
        <f t="shared" si="225"/>
        <v>1</v>
      </c>
      <c r="G831" s="212" t="s">
        <v>3593</v>
      </c>
      <c r="H831" s="213" t="s">
        <v>3594</v>
      </c>
      <c r="I831" s="164">
        <v>1</v>
      </c>
      <c r="J831" s="167">
        <v>1</v>
      </c>
      <c r="K831" s="168"/>
      <c r="L831" s="164"/>
      <c r="M831" s="164"/>
      <c r="N831" s="155">
        <f>COUNT(I831)</f>
        <v>1</v>
      </c>
      <c r="O831" s="155"/>
      <c r="P831" s="199"/>
      <c r="Q831" s="169" t="s">
        <v>1583</v>
      </c>
      <c r="R831" s="143"/>
      <c r="S831" s="143"/>
      <c r="T831" s="143"/>
      <c r="U831" s="143"/>
      <c r="V831" s="143"/>
      <c r="W831" s="163" t="s">
        <v>3595</v>
      </c>
      <c r="X831" s="164"/>
      <c r="Y831" s="164"/>
      <c r="Z831" s="164"/>
      <c r="AA831" s="163"/>
      <c r="AB831" s="163"/>
      <c r="AC831" s="164"/>
      <c r="AD831" s="164"/>
      <c r="AE831" s="163"/>
      <c r="AF831" s="164"/>
      <c r="AG831" s="164"/>
      <c r="AH831" s="170"/>
    </row>
    <row r="832" spans="1:34" ht="15" customHeight="1" x14ac:dyDescent="0.3">
      <c r="A832" s="138">
        <v>5805</v>
      </c>
      <c r="B832" s="150"/>
      <c r="C832" s="151">
        <f>COUNTIF(D832:D847,"&gt;0")</f>
        <v>2</v>
      </c>
      <c r="D832" s="151"/>
      <c r="E832" s="151"/>
      <c r="F832" s="151"/>
      <c r="G832" s="152" t="s">
        <v>3596</v>
      </c>
      <c r="H832" s="152" t="s">
        <v>3597</v>
      </c>
      <c r="I832" s="159"/>
      <c r="J832" s="160"/>
      <c r="K832" s="155"/>
      <c r="L832" s="159"/>
      <c r="M832" s="159"/>
      <c r="N832" s="159"/>
      <c r="O832" s="159"/>
      <c r="P832" s="199"/>
      <c r="Q832" s="143"/>
      <c r="R832" s="143"/>
      <c r="S832" s="143"/>
      <c r="T832" s="143"/>
      <c r="U832" s="143"/>
      <c r="V832" s="143"/>
      <c r="W832" s="144"/>
      <c r="X832" s="144"/>
      <c r="Y832" s="144"/>
      <c r="Z832" s="144"/>
      <c r="AA832" s="144"/>
      <c r="AB832" s="144"/>
      <c r="AC832" s="144"/>
      <c r="AD832" s="144"/>
      <c r="AE832" s="144"/>
      <c r="AF832" s="144"/>
      <c r="AG832" s="144"/>
      <c r="AH832" s="145"/>
    </row>
    <row r="833" spans="1:34" ht="15" customHeight="1" x14ac:dyDescent="0.3">
      <c r="A833" s="138">
        <v>5806</v>
      </c>
      <c r="B833" s="150"/>
      <c r="C833" s="150"/>
      <c r="D833" s="216">
        <f>COUNTIF(E833:E840,"&gt;0")</f>
        <v>3</v>
      </c>
      <c r="E833" s="216"/>
      <c r="F833" s="216"/>
      <c r="G833" s="217" t="s">
        <v>3598</v>
      </c>
      <c r="H833" s="217" t="s">
        <v>3599</v>
      </c>
      <c r="I833" s="153"/>
      <c r="J833" s="154"/>
      <c r="K833" s="155"/>
      <c r="L833" s="153"/>
      <c r="M833" s="153"/>
      <c r="N833" s="153"/>
      <c r="O833" s="153"/>
      <c r="P833" s="199"/>
      <c r="Q833" s="143"/>
      <c r="R833" s="143"/>
      <c r="S833" s="143"/>
      <c r="T833" s="143"/>
      <c r="U833" s="143"/>
      <c r="V833" s="143"/>
      <c r="W833" s="144"/>
      <c r="X833" s="144"/>
      <c r="Y833" s="144"/>
      <c r="Z833" s="144"/>
      <c r="AA833" s="144"/>
      <c r="AB833" s="144"/>
      <c r="AC833" s="144"/>
      <c r="AD833" s="144"/>
      <c r="AE833" s="144"/>
      <c r="AF833" s="144"/>
      <c r="AG833" s="144"/>
      <c r="AH833" s="145"/>
    </row>
    <row r="834" spans="1:34" ht="15" customHeight="1" x14ac:dyDescent="0.3">
      <c r="A834" s="138">
        <v>5820</v>
      </c>
      <c r="B834" s="163"/>
      <c r="C834" s="164"/>
      <c r="D834" s="164"/>
      <c r="E834" s="161">
        <f>COUNTIF(F834:F836,"&gt;0")</f>
        <v>2</v>
      </c>
      <c r="F834" s="161"/>
      <c r="G834" s="162" t="s">
        <v>3600</v>
      </c>
      <c r="H834" s="162" t="s">
        <v>3601</v>
      </c>
      <c r="I834" s="164"/>
      <c r="J834" s="167"/>
      <c r="K834" s="168"/>
      <c r="L834" s="164"/>
      <c r="M834" s="164"/>
      <c r="N834" s="164"/>
      <c r="O834" s="164"/>
      <c r="P834" s="199"/>
      <c r="Q834" s="143"/>
      <c r="R834" s="143"/>
      <c r="S834" s="143"/>
      <c r="T834" s="143"/>
      <c r="U834" s="143"/>
      <c r="V834" s="143"/>
      <c r="W834" s="163"/>
      <c r="X834" s="164"/>
      <c r="Y834" s="164"/>
      <c r="Z834" s="164"/>
      <c r="AA834" s="163"/>
      <c r="AB834" s="163"/>
      <c r="AC834" s="164"/>
      <c r="AD834" s="164"/>
      <c r="AE834" s="163"/>
      <c r="AF834" s="164"/>
      <c r="AG834" s="164"/>
      <c r="AH834" s="170"/>
    </row>
    <row r="835" spans="1:34" ht="15" customHeight="1" x14ac:dyDescent="0.3">
      <c r="A835" s="138">
        <v>5841</v>
      </c>
      <c r="B835" s="163"/>
      <c r="C835" s="164"/>
      <c r="D835" s="164"/>
      <c r="E835" s="164"/>
      <c r="F835" s="164">
        <f t="shared" ref="F835:F836" si="227">I835</f>
        <v>1</v>
      </c>
      <c r="G835" s="178" t="s">
        <v>3602</v>
      </c>
      <c r="H835" s="179" t="s">
        <v>3603</v>
      </c>
      <c r="I835" s="164">
        <v>1</v>
      </c>
      <c r="J835" s="167">
        <v>1</v>
      </c>
      <c r="K835" s="144"/>
      <c r="L835" s="168">
        <f>COUNT(I835:I835)</f>
        <v>1</v>
      </c>
      <c r="M835" s="164"/>
      <c r="N835" s="164"/>
      <c r="O835" s="164"/>
      <c r="P835" s="199"/>
      <c r="Q835" s="169" t="s">
        <v>1583</v>
      </c>
      <c r="R835" s="169" t="s">
        <v>1584</v>
      </c>
      <c r="S835" s="169" t="s">
        <v>1585</v>
      </c>
      <c r="T835" s="169" t="s">
        <v>1584</v>
      </c>
      <c r="U835" s="143"/>
      <c r="V835" s="143"/>
      <c r="W835" s="163" t="s">
        <v>3604</v>
      </c>
      <c r="X835" s="164"/>
      <c r="Y835" s="164"/>
      <c r="Z835" s="164"/>
      <c r="AA835" s="163"/>
      <c r="AB835" s="163"/>
      <c r="AC835" s="164"/>
      <c r="AD835" s="164"/>
      <c r="AE835" s="163"/>
      <c r="AF835" s="164"/>
      <c r="AG835" s="164"/>
      <c r="AH835" s="170"/>
    </row>
    <row r="836" spans="1:34" ht="15" customHeight="1" x14ac:dyDescent="0.3">
      <c r="A836" s="138"/>
      <c r="B836" s="180"/>
      <c r="C836" s="181"/>
      <c r="D836" s="181"/>
      <c r="E836" s="181"/>
      <c r="F836" s="181">
        <f t="shared" si="227"/>
        <v>1</v>
      </c>
      <c r="G836" s="207" t="s">
        <v>3605</v>
      </c>
      <c r="H836" s="163" t="s">
        <v>3606</v>
      </c>
      <c r="I836" s="181">
        <v>1</v>
      </c>
      <c r="J836" s="182">
        <v>1</v>
      </c>
      <c r="K836" s="168">
        <f>COUNT(I836:I836)</f>
        <v>1</v>
      </c>
      <c r="L836" s="168"/>
      <c r="M836" s="181"/>
      <c r="N836" s="181"/>
      <c r="O836" s="181"/>
      <c r="P836" s="199"/>
      <c r="Q836" s="169"/>
      <c r="R836" s="169"/>
      <c r="S836" s="169"/>
      <c r="T836" s="169"/>
      <c r="U836" s="143"/>
      <c r="V836" s="143"/>
      <c r="W836" s="180"/>
      <c r="X836" s="181"/>
      <c r="Y836" s="181"/>
      <c r="Z836" s="181"/>
      <c r="AA836" s="180"/>
      <c r="AB836" s="180"/>
      <c r="AC836" s="181"/>
      <c r="AD836" s="181"/>
      <c r="AE836" s="180"/>
      <c r="AF836" s="181"/>
      <c r="AG836" s="181"/>
      <c r="AH836" s="183"/>
    </row>
    <row r="837" spans="1:34" ht="15" customHeight="1" x14ac:dyDescent="0.3">
      <c r="A837" s="138">
        <v>5868</v>
      </c>
      <c r="B837" s="163"/>
      <c r="C837" s="164"/>
      <c r="D837" s="164"/>
      <c r="E837" s="161">
        <f>COUNTIF(F837:F838,"&gt;0")</f>
        <v>1</v>
      </c>
      <c r="F837" s="161"/>
      <c r="G837" s="162" t="s">
        <v>3607</v>
      </c>
      <c r="H837" s="162" t="s">
        <v>3608</v>
      </c>
      <c r="I837" s="164"/>
      <c r="J837" s="167"/>
      <c r="K837" s="168"/>
      <c r="L837" s="164"/>
      <c r="M837" s="164"/>
      <c r="N837" s="164"/>
      <c r="O837" s="164"/>
      <c r="P837" s="199"/>
      <c r="Q837" s="143"/>
      <c r="R837" s="143"/>
      <c r="S837" s="143"/>
      <c r="T837" s="143"/>
      <c r="U837" s="143"/>
      <c r="V837" s="143"/>
      <c r="W837" s="163"/>
      <c r="X837" s="164"/>
      <c r="Y837" s="164"/>
      <c r="Z837" s="164"/>
      <c r="AA837" s="163"/>
      <c r="AB837" s="163"/>
      <c r="AC837" s="164"/>
      <c r="AD837" s="164"/>
      <c r="AE837" s="163"/>
      <c r="AF837" s="164"/>
      <c r="AG837" s="164"/>
      <c r="AH837" s="170"/>
    </row>
    <row r="838" spans="1:34" ht="15" customHeight="1" x14ac:dyDescent="0.3">
      <c r="A838" s="138">
        <v>5869</v>
      </c>
      <c r="B838" s="163"/>
      <c r="C838" s="164"/>
      <c r="D838" s="164"/>
      <c r="E838" s="164"/>
      <c r="F838" s="164">
        <f t="shared" ref="F838" si="228">I838</f>
        <v>1</v>
      </c>
      <c r="G838" s="165" t="s">
        <v>3609</v>
      </c>
      <c r="H838" s="166" t="s">
        <v>3610</v>
      </c>
      <c r="I838" s="164">
        <v>1</v>
      </c>
      <c r="J838" s="167">
        <v>1</v>
      </c>
      <c r="K838" s="168">
        <f>COUNT(I838:I838)</f>
        <v>1</v>
      </c>
      <c r="L838" s="164"/>
      <c r="M838" s="164"/>
      <c r="N838" s="164"/>
      <c r="O838" s="164"/>
      <c r="P838" s="199"/>
      <c r="Q838" s="169" t="s">
        <v>1583</v>
      </c>
      <c r="R838" s="169" t="s">
        <v>1584</v>
      </c>
      <c r="S838" s="169" t="s">
        <v>1585</v>
      </c>
      <c r="T838" s="169" t="s">
        <v>1584</v>
      </c>
      <c r="U838" s="143"/>
      <c r="V838" s="143"/>
      <c r="W838" s="163" t="s">
        <v>3611</v>
      </c>
      <c r="X838" s="164"/>
      <c r="Y838" s="164"/>
      <c r="Z838" s="164"/>
      <c r="AA838" s="163"/>
      <c r="AB838" s="163"/>
      <c r="AC838" s="164"/>
      <c r="AD838" s="164"/>
      <c r="AE838" s="163"/>
      <c r="AF838" s="164"/>
      <c r="AG838" s="164" t="s">
        <v>1609</v>
      </c>
      <c r="AH838" s="170"/>
    </row>
    <row r="839" spans="1:34" ht="15" customHeight="1" x14ac:dyDescent="0.3">
      <c r="A839" s="138">
        <v>5882</v>
      </c>
      <c r="B839" s="163"/>
      <c r="C839" s="164"/>
      <c r="D839" s="164"/>
      <c r="E839" s="161">
        <f>COUNTIF(F839:F840,"&gt;0")</f>
        <v>1</v>
      </c>
      <c r="F839" s="161"/>
      <c r="G839" s="162" t="s">
        <v>3612</v>
      </c>
      <c r="H839" s="162" t="s">
        <v>3613</v>
      </c>
      <c r="I839" s="164"/>
      <c r="J839" s="167"/>
      <c r="K839" s="168"/>
      <c r="L839" s="164"/>
      <c r="M839" s="164"/>
      <c r="N839" s="164"/>
      <c r="O839" s="164"/>
      <c r="P839" s="199"/>
      <c r="Q839" s="143"/>
      <c r="R839" s="143"/>
      <c r="S839" s="143"/>
      <c r="T839" s="143"/>
      <c r="U839" s="143"/>
      <c r="V839" s="143"/>
      <c r="W839" s="163"/>
      <c r="X839" s="164"/>
      <c r="Y839" s="164"/>
      <c r="Z839" s="164"/>
      <c r="AA839" s="163"/>
      <c r="AB839" s="163"/>
      <c r="AC839" s="164"/>
      <c r="AD839" s="164"/>
      <c r="AE839" s="163"/>
      <c r="AF839" s="164"/>
      <c r="AG839" s="164"/>
      <c r="AH839" s="170"/>
    </row>
    <row r="840" spans="1:34" ht="15" customHeight="1" x14ac:dyDescent="0.3">
      <c r="A840" s="138">
        <v>5883</v>
      </c>
      <c r="B840" s="163"/>
      <c r="C840" s="164"/>
      <c r="D840" s="164"/>
      <c r="E840" s="164"/>
      <c r="F840" s="164">
        <f t="shared" ref="F840" si="229">I840</f>
        <v>1</v>
      </c>
      <c r="G840" s="194" t="s">
        <v>3614</v>
      </c>
      <c r="H840" s="163" t="s">
        <v>3615</v>
      </c>
      <c r="I840" s="164">
        <v>1</v>
      </c>
      <c r="J840" s="167">
        <v>1</v>
      </c>
      <c r="K840" s="168">
        <f>COUNT(I840:I840)</f>
        <v>1</v>
      </c>
      <c r="L840" s="164"/>
      <c r="M840" s="164"/>
      <c r="N840" s="164"/>
      <c r="O840" s="164"/>
      <c r="P840" s="199"/>
      <c r="Q840" s="195" t="s">
        <v>1689</v>
      </c>
      <c r="R840" s="143"/>
      <c r="S840" s="143"/>
      <c r="T840" s="143"/>
      <c r="U840" s="169" t="s">
        <v>1690</v>
      </c>
      <c r="V840" s="169" t="s">
        <v>1690</v>
      </c>
      <c r="W840" s="163" t="s">
        <v>3616</v>
      </c>
      <c r="X840" s="164"/>
      <c r="Y840" s="164"/>
      <c r="Z840" s="164"/>
      <c r="AA840" s="163"/>
      <c r="AB840" s="163"/>
      <c r="AC840" s="164"/>
      <c r="AD840" s="164"/>
      <c r="AE840" s="163"/>
      <c r="AF840" s="164"/>
      <c r="AG840" s="164"/>
      <c r="AH840" s="170"/>
    </row>
    <row r="841" spans="1:34" ht="15" customHeight="1" x14ac:dyDescent="0.3">
      <c r="A841" s="138">
        <v>5886</v>
      </c>
      <c r="B841" s="150"/>
      <c r="C841" s="150"/>
      <c r="D841" s="216">
        <f>COUNTIF(E841:E847,"&gt;0")</f>
        <v>3</v>
      </c>
      <c r="E841" s="216"/>
      <c r="F841" s="216"/>
      <c r="G841" s="217" t="s">
        <v>3617</v>
      </c>
      <c r="H841" s="217" t="s">
        <v>3618</v>
      </c>
      <c r="I841" s="159"/>
      <c r="J841" s="160"/>
      <c r="K841" s="155"/>
      <c r="L841" s="159"/>
      <c r="M841" s="159"/>
      <c r="N841" s="159"/>
      <c r="O841" s="159"/>
      <c r="P841" s="199"/>
      <c r="Q841" s="143"/>
      <c r="R841" s="143"/>
      <c r="S841" s="143"/>
      <c r="T841" s="143"/>
      <c r="U841" s="143"/>
      <c r="V841" s="143"/>
      <c r="W841" s="144"/>
      <c r="X841" s="144"/>
      <c r="Y841" s="144"/>
      <c r="Z841" s="144"/>
      <c r="AA841" s="144"/>
      <c r="AB841" s="144"/>
      <c r="AC841" s="144"/>
      <c r="AD841" s="144"/>
      <c r="AE841" s="144"/>
      <c r="AF841" s="144"/>
      <c r="AG841" s="144"/>
      <c r="AH841" s="145"/>
    </row>
    <row r="842" spans="1:34" ht="15" customHeight="1" x14ac:dyDescent="0.3">
      <c r="A842" s="138">
        <v>5894</v>
      </c>
      <c r="B842" s="180"/>
      <c r="C842" s="181"/>
      <c r="D842" s="181"/>
      <c r="E842" s="161">
        <f>COUNTIF(F842:F843,"&gt;0")</f>
        <v>1</v>
      </c>
      <c r="F842" s="161"/>
      <c r="G842" s="162" t="s">
        <v>3619</v>
      </c>
      <c r="H842" s="162" t="s">
        <v>3620</v>
      </c>
      <c r="I842" s="181"/>
      <c r="J842" s="182"/>
      <c r="K842" s="168"/>
      <c r="L842" s="181"/>
      <c r="M842" s="181"/>
      <c r="N842" s="181"/>
      <c r="O842" s="181"/>
      <c r="P842" s="199"/>
      <c r="Q842" s="143"/>
      <c r="R842" s="143"/>
      <c r="S842" s="143"/>
      <c r="T842" s="143"/>
      <c r="U842" s="143"/>
      <c r="V842" s="143"/>
      <c r="W842" s="180"/>
      <c r="X842" s="181"/>
      <c r="Y842" s="181"/>
      <c r="Z842" s="181"/>
      <c r="AA842" s="180"/>
      <c r="AB842" s="180"/>
      <c r="AC842" s="181"/>
      <c r="AD842" s="181"/>
      <c r="AE842" s="180"/>
      <c r="AF842" s="181"/>
      <c r="AG842" s="181"/>
      <c r="AH842" s="183"/>
    </row>
    <row r="843" spans="1:34" ht="15" customHeight="1" x14ac:dyDescent="0.3">
      <c r="A843" s="138">
        <v>5899</v>
      </c>
      <c r="B843" s="163"/>
      <c r="C843" s="164"/>
      <c r="D843" s="164"/>
      <c r="E843" s="164"/>
      <c r="F843" s="164">
        <f t="shared" ref="F843" si="230">I843</f>
        <v>1</v>
      </c>
      <c r="G843" s="165" t="s">
        <v>3621</v>
      </c>
      <c r="H843" s="166" t="s">
        <v>3622</v>
      </c>
      <c r="I843" s="164">
        <v>1</v>
      </c>
      <c r="J843" s="167">
        <v>1</v>
      </c>
      <c r="K843" s="168">
        <f t="shared" ref="K843" si="231">COUNT(I843:I843)</f>
        <v>1</v>
      </c>
      <c r="L843" s="164"/>
      <c r="M843" s="164"/>
      <c r="N843" s="164"/>
      <c r="O843" s="164"/>
      <c r="P843" s="199"/>
      <c r="Q843" s="169" t="s">
        <v>1583</v>
      </c>
      <c r="R843" s="169" t="s">
        <v>1584</v>
      </c>
      <c r="S843" s="169" t="s">
        <v>1585</v>
      </c>
      <c r="T843" s="143"/>
      <c r="U843" s="143"/>
      <c r="V843" s="143"/>
      <c r="W843" s="163" t="s">
        <v>3623</v>
      </c>
      <c r="X843" s="164"/>
      <c r="Y843" s="164"/>
      <c r="Z843" s="164"/>
      <c r="AA843" s="163"/>
      <c r="AB843" s="163"/>
      <c r="AC843" s="164"/>
      <c r="AD843" s="164"/>
      <c r="AE843" s="163"/>
      <c r="AF843" s="164"/>
      <c r="AG843" s="164"/>
      <c r="AH843" s="170"/>
    </row>
    <row r="844" spans="1:34" ht="15" customHeight="1" x14ac:dyDescent="0.3">
      <c r="A844" s="138">
        <v>5919</v>
      </c>
      <c r="B844" s="180"/>
      <c r="C844" s="181"/>
      <c r="D844" s="181"/>
      <c r="E844" s="161">
        <f>COUNTIF(F844:F845,"&gt;0")</f>
        <v>1</v>
      </c>
      <c r="F844" s="161"/>
      <c r="G844" s="162" t="s">
        <v>3624</v>
      </c>
      <c r="H844" s="162" t="s">
        <v>3625</v>
      </c>
      <c r="I844" s="181"/>
      <c r="J844" s="182"/>
      <c r="K844" s="181"/>
      <c r="L844" s="155"/>
      <c r="M844" s="181"/>
      <c r="N844" s="181"/>
      <c r="O844" s="181"/>
      <c r="P844" s="199"/>
      <c r="Q844" s="143"/>
      <c r="R844" s="143"/>
      <c r="S844" s="143"/>
      <c r="T844" s="143"/>
      <c r="U844" s="143"/>
      <c r="V844" s="143"/>
      <c r="W844" s="180"/>
      <c r="X844" s="181"/>
      <c r="Y844" s="181"/>
      <c r="Z844" s="181"/>
      <c r="AA844" s="180"/>
      <c r="AB844" s="180"/>
      <c r="AC844" s="181"/>
      <c r="AD844" s="181"/>
      <c r="AE844" s="180"/>
      <c r="AF844" s="181"/>
      <c r="AG844" s="181"/>
      <c r="AH844" s="183"/>
    </row>
    <row r="845" spans="1:34" ht="15" customHeight="1" x14ac:dyDescent="0.3">
      <c r="A845" s="138">
        <v>5924</v>
      </c>
      <c r="B845" s="163"/>
      <c r="C845" s="164"/>
      <c r="D845" s="164"/>
      <c r="E845" s="164"/>
      <c r="F845" s="164">
        <f t="shared" ref="F845" si="232">I845</f>
        <v>1</v>
      </c>
      <c r="G845" s="165" t="s">
        <v>3626</v>
      </c>
      <c r="H845" s="166" t="s">
        <v>3627</v>
      </c>
      <c r="I845" s="164">
        <v>1</v>
      </c>
      <c r="J845" s="167">
        <v>1</v>
      </c>
      <c r="K845" s="168">
        <f>COUNT(I845:I845)</f>
        <v>1</v>
      </c>
      <c r="L845" s="164"/>
      <c r="M845" s="164"/>
      <c r="N845" s="164"/>
      <c r="O845" s="164"/>
      <c r="P845" s="199"/>
      <c r="Q845" s="169" t="s">
        <v>1583</v>
      </c>
      <c r="R845" s="169" t="s">
        <v>1584</v>
      </c>
      <c r="S845" s="169" t="s">
        <v>1585</v>
      </c>
      <c r="T845" s="143"/>
      <c r="U845" s="143"/>
      <c r="V845" s="143"/>
      <c r="W845" s="163" t="s">
        <v>3628</v>
      </c>
      <c r="X845" s="164"/>
      <c r="Y845" s="164"/>
      <c r="Z845" s="164"/>
      <c r="AA845" s="163"/>
      <c r="AB845" s="163"/>
      <c r="AC845" s="164"/>
      <c r="AD845" s="164"/>
      <c r="AE845" s="163"/>
      <c r="AF845" s="164" t="s">
        <v>1637</v>
      </c>
      <c r="AG845" s="164"/>
      <c r="AH845" s="170"/>
    </row>
    <row r="846" spans="1:34" ht="15" customHeight="1" x14ac:dyDescent="0.3">
      <c r="A846" s="138">
        <v>5933</v>
      </c>
      <c r="B846" s="163"/>
      <c r="C846" s="164"/>
      <c r="D846" s="164"/>
      <c r="E846" s="161">
        <f>COUNTIF(F846:F847,"&gt;0")</f>
        <v>1</v>
      </c>
      <c r="F846" s="161"/>
      <c r="G846" s="162" t="s">
        <v>3629</v>
      </c>
      <c r="H846" s="162" t="s">
        <v>3630</v>
      </c>
      <c r="I846" s="164"/>
      <c r="J846" s="167"/>
      <c r="K846" s="168"/>
      <c r="L846" s="164"/>
      <c r="M846" s="164"/>
      <c r="N846" s="164"/>
      <c r="O846" s="164"/>
      <c r="P846" s="199"/>
      <c r="Q846" s="143"/>
      <c r="R846" s="143"/>
      <c r="S846" s="143"/>
      <c r="T846" s="143"/>
      <c r="U846" s="143"/>
      <c r="V846" s="143"/>
      <c r="W846" s="163"/>
      <c r="X846" s="164"/>
      <c r="Y846" s="164"/>
      <c r="Z846" s="164"/>
      <c r="AA846" s="163"/>
      <c r="AB846" s="163"/>
      <c r="AC846" s="164"/>
      <c r="AD846" s="164"/>
      <c r="AE846" s="163"/>
      <c r="AF846" s="164"/>
      <c r="AG846" s="164"/>
      <c r="AH846" s="170"/>
    </row>
    <row r="847" spans="1:34" ht="15" customHeight="1" x14ac:dyDescent="0.3">
      <c r="A847" s="138">
        <v>5937</v>
      </c>
      <c r="B847" s="163"/>
      <c r="C847" s="164"/>
      <c r="D847" s="164"/>
      <c r="E847" s="164"/>
      <c r="F847" s="164">
        <f>I847</f>
        <v>1</v>
      </c>
      <c r="G847" s="165" t="s">
        <v>3631</v>
      </c>
      <c r="H847" s="166" t="s">
        <v>3632</v>
      </c>
      <c r="I847" s="164">
        <v>1</v>
      </c>
      <c r="J847" s="167">
        <v>1</v>
      </c>
      <c r="K847" s="168">
        <f>COUNT(I847:I847)</f>
        <v>1</v>
      </c>
      <c r="L847" s="164"/>
      <c r="M847" s="164"/>
      <c r="N847" s="164"/>
      <c r="O847" s="164"/>
      <c r="P847" s="199"/>
      <c r="Q847" s="169" t="s">
        <v>1583</v>
      </c>
      <c r="R847" s="169" t="s">
        <v>1938</v>
      </c>
      <c r="S847" s="169" t="s">
        <v>1585</v>
      </c>
      <c r="T847" s="143"/>
      <c r="U847" s="143"/>
      <c r="V847" s="143"/>
      <c r="W847" s="163"/>
      <c r="X847" s="164"/>
      <c r="Y847" s="164"/>
      <c r="Z847" s="164"/>
      <c r="AA847" s="163"/>
      <c r="AB847" s="163"/>
      <c r="AC847" s="164" t="s">
        <v>1637</v>
      </c>
      <c r="AD847" s="164"/>
      <c r="AE847" s="163"/>
      <c r="AF847" s="164" t="s">
        <v>1637</v>
      </c>
      <c r="AG847" s="164"/>
      <c r="AH847" s="170"/>
    </row>
    <row r="848" spans="1:34" ht="15" customHeight="1" x14ac:dyDescent="0.3">
      <c r="A848" s="138">
        <v>5970</v>
      </c>
      <c r="B848" s="150"/>
      <c r="C848" s="151">
        <f>COUNTIF(D848:D949,"&gt;0")</f>
        <v>2</v>
      </c>
      <c r="D848" s="151"/>
      <c r="E848" s="151"/>
      <c r="F848" s="151"/>
      <c r="G848" s="152" t="s">
        <v>3633</v>
      </c>
      <c r="H848" s="152" t="s">
        <v>3634</v>
      </c>
      <c r="I848" s="159"/>
      <c r="J848" s="160"/>
      <c r="K848" s="155"/>
      <c r="L848" s="159"/>
      <c r="M848" s="159"/>
      <c r="N848" s="159"/>
      <c r="O848" s="159"/>
      <c r="P848" s="199"/>
      <c r="Q848" s="143"/>
      <c r="R848" s="143"/>
      <c r="S848" s="143"/>
      <c r="T848" s="143"/>
      <c r="U848" s="143"/>
      <c r="V848" s="143"/>
      <c r="W848" s="144"/>
      <c r="X848" s="144"/>
      <c r="Y848" s="144"/>
      <c r="Z848" s="144"/>
      <c r="AA848" s="144"/>
      <c r="AB848" s="144"/>
      <c r="AC848" s="144"/>
      <c r="AD848" s="144"/>
      <c r="AE848" s="144"/>
      <c r="AF848" s="144"/>
      <c r="AG848" s="144"/>
      <c r="AH848" s="145"/>
    </row>
    <row r="849" spans="1:34" ht="15" customHeight="1" x14ac:dyDescent="0.3">
      <c r="A849" s="138">
        <v>5971</v>
      </c>
      <c r="B849" s="150"/>
      <c r="C849" s="150"/>
      <c r="D849" s="216">
        <f>COUNTIF(E849:E855,"&gt;0")</f>
        <v>3</v>
      </c>
      <c r="E849" s="216"/>
      <c r="F849" s="216"/>
      <c r="G849" s="217" t="s">
        <v>3635</v>
      </c>
      <c r="H849" s="217" t="s">
        <v>3636</v>
      </c>
      <c r="I849" s="159"/>
      <c r="J849" s="160"/>
      <c r="K849" s="155"/>
      <c r="L849" s="159"/>
      <c r="M849" s="159"/>
      <c r="N849" s="159"/>
      <c r="O849" s="159"/>
      <c r="P849" s="199"/>
      <c r="Q849" s="143"/>
      <c r="R849" s="143"/>
      <c r="S849" s="143"/>
      <c r="T849" s="143"/>
      <c r="U849" s="143"/>
      <c r="V849" s="143"/>
      <c r="W849" s="144"/>
      <c r="X849" s="144"/>
      <c r="Y849" s="144"/>
      <c r="Z849" s="144"/>
      <c r="AA849" s="144"/>
      <c r="AB849" s="144"/>
      <c r="AC849" s="144"/>
      <c r="AD849" s="144"/>
      <c r="AE849" s="144"/>
      <c r="AF849" s="144"/>
      <c r="AG849" s="144"/>
      <c r="AH849" s="145"/>
    </row>
    <row r="850" spans="1:34" ht="15" customHeight="1" x14ac:dyDescent="0.3">
      <c r="A850" s="138">
        <v>5972</v>
      </c>
      <c r="B850" s="163"/>
      <c r="C850" s="164"/>
      <c r="D850" s="150"/>
      <c r="E850" s="161">
        <f>COUNTIF(F850:F851,"&gt;0")</f>
        <v>1</v>
      </c>
      <c r="F850" s="161"/>
      <c r="G850" s="162" t="s">
        <v>3637</v>
      </c>
      <c r="H850" s="162" t="s">
        <v>3638</v>
      </c>
      <c r="I850" s="164"/>
      <c r="J850" s="167"/>
      <c r="K850" s="164"/>
      <c r="L850" s="164"/>
      <c r="M850" s="164"/>
      <c r="N850" s="164"/>
      <c r="O850" s="164"/>
      <c r="P850" s="199"/>
      <c r="Q850" s="143"/>
      <c r="R850" s="143"/>
      <c r="S850" s="143"/>
      <c r="T850" s="143"/>
      <c r="U850" s="143"/>
      <c r="V850" s="143"/>
      <c r="W850" s="163"/>
      <c r="X850" s="164"/>
      <c r="Y850" s="164"/>
      <c r="Z850" s="164"/>
      <c r="AA850" s="163"/>
      <c r="AB850" s="163"/>
      <c r="AC850" s="164"/>
      <c r="AD850" s="164"/>
      <c r="AE850" s="163"/>
      <c r="AF850" s="164"/>
      <c r="AG850" s="164"/>
      <c r="AH850" s="170"/>
    </row>
    <row r="851" spans="1:34" ht="15" customHeight="1" x14ac:dyDescent="0.3">
      <c r="A851" s="138">
        <v>5995</v>
      </c>
      <c r="B851" s="163"/>
      <c r="C851" s="164"/>
      <c r="D851" s="164"/>
      <c r="E851" s="164"/>
      <c r="F851" s="164">
        <f t="shared" ref="F851" si="233">I851</f>
        <v>1</v>
      </c>
      <c r="G851" s="178" t="s">
        <v>3639</v>
      </c>
      <c r="H851" s="179" t="s">
        <v>3640</v>
      </c>
      <c r="I851" s="164">
        <v>1</v>
      </c>
      <c r="J851" s="167">
        <v>1</v>
      </c>
      <c r="K851" s="164"/>
      <c r="L851" s="155">
        <f>COUNT(I851)</f>
        <v>1</v>
      </c>
      <c r="M851" s="164"/>
      <c r="N851" s="164"/>
      <c r="O851" s="164"/>
      <c r="P851" s="199"/>
      <c r="Q851" s="169" t="s">
        <v>1583</v>
      </c>
      <c r="R851" s="169" t="s">
        <v>1584</v>
      </c>
      <c r="S851" s="169" t="s">
        <v>1585</v>
      </c>
      <c r="T851" s="143"/>
      <c r="U851" s="143"/>
      <c r="V851" s="143"/>
      <c r="W851" s="163" t="s">
        <v>3641</v>
      </c>
      <c r="X851" s="164"/>
      <c r="Y851" s="164"/>
      <c r="Z851" s="164"/>
      <c r="AA851" s="163"/>
      <c r="AB851" s="163"/>
      <c r="AC851" s="164"/>
      <c r="AD851" s="164"/>
      <c r="AE851" s="163"/>
      <c r="AF851" s="164"/>
      <c r="AG851" s="164"/>
      <c r="AH851" s="170"/>
    </row>
    <row r="852" spans="1:34" ht="15" customHeight="1" x14ac:dyDescent="0.3">
      <c r="A852" s="138">
        <v>6000</v>
      </c>
      <c r="B852" s="163"/>
      <c r="C852" s="164"/>
      <c r="D852" s="164"/>
      <c r="E852" s="161">
        <f>COUNTIF(F852:F853,"&gt;0")</f>
        <v>1</v>
      </c>
      <c r="F852" s="161"/>
      <c r="G852" s="162" t="s">
        <v>3642</v>
      </c>
      <c r="H852" s="162" t="s">
        <v>3643</v>
      </c>
      <c r="I852" s="164"/>
      <c r="J852" s="167"/>
      <c r="K852" s="168"/>
      <c r="L852" s="164"/>
      <c r="M852" s="164"/>
      <c r="N852" s="164"/>
      <c r="O852" s="164"/>
      <c r="P852" s="199"/>
      <c r="Q852" s="143"/>
      <c r="R852" s="143"/>
      <c r="S852" s="143"/>
      <c r="T852" s="143"/>
      <c r="U852" s="143"/>
      <c r="V852" s="143"/>
      <c r="W852" s="163"/>
      <c r="X852" s="164"/>
      <c r="Y852" s="164"/>
      <c r="Z852" s="164"/>
      <c r="AA852" s="163"/>
      <c r="AB852" s="163"/>
      <c r="AC852" s="164"/>
      <c r="AD852" s="164"/>
      <c r="AE852" s="163"/>
      <c r="AF852" s="164"/>
      <c r="AG852" s="164"/>
      <c r="AH852" s="170"/>
    </row>
    <row r="853" spans="1:34" ht="15" customHeight="1" x14ac:dyDescent="0.3">
      <c r="A853" s="138">
        <v>6003</v>
      </c>
      <c r="B853" s="163"/>
      <c r="C853" s="164"/>
      <c r="D853" s="164"/>
      <c r="E853" s="164"/>
      <c r="F853" s="164">
        <f>I853</f>
        <v>1</v>
      </c>
      <c r="G853" s="165" t="s">
        <v>3644</v>
      </c>
      <c r="H853" s="166" t="s">
        <v>3645</v>
      </c>
      <c r="I853" s="164">
        <v>1</v>
      </c>
      <c r="J853" s="167">
        <v>1</v>
      </c>
      <c r="K853" s="168">
        <f>COUNT(I853:I853)</f>
        <v>1</v>
      </c>
      <c r="L853" s="164"/>
      <c r="M853" s="164"/>
      <c r="N853" s="164"/>
      <c r="O853" s="164"/>
      <c r="P853" s="199"/>
      <c r="Q853" s="169" t="s">
        <v>1583</v>
      </c>
      <c r="R853" s="169" t="s">
        <v>1938</v>
      </c>
      <c r="S853" s="169" t="s">
        <v>1585</v>
      </c>
      <c r="T853" s="143"/>
      <c r="U853" s="143"/>
      <c r="V853" s="143"/>
      <c r="W853" s="163"/>
      <c r="X853" s="164"/>
      <c r="Y853" s="164"/>
      <c r="Z853" s="164"/>
      <c r="AA853" s="163" t="s">
        <v>2054</v>
      </c>
      <c r="AB853" s="163"/>
      <c r="AC853" s="164" t="s">
        <v>1637</v>
      </c>
      <c r="AD853" s="164"/>
      <c r="AE853" s="163"/>
      <c r="AF853" s="164" t="s">
        <v>1637</v>
      </c>
      <c r="AG853" s="164" t="s">
        <v>2740</v>
      </c>
      <c r="AH853" s="170" t="s">
        <v>1938</v>
      </c>
    </row>
    <row r="854" spans="1:34" ht="15" customHeight="1" x14ac:dyDescent="0.3">
      <c r="A854" s="138">
        <v>6014</v>
      </c>
      <c r="B854" s="163"/>
      <c r="C854" s="164"/>
      <c r="D854" s="164"/>
      <c r="E854" s="161">
        <f>COUNTIF(F854:F855,"&gt;0")</f>
        <v>1</v>
      </c>
      <c r="F854" s="161"/>
      <c r="G854" s="162" t="s">
        <v>3646</v>
      </c>
      <c r="H854" s="162" t="s">
        <v>3647</v>
      </c>
      <c r="I854" s="164"/>
      <c r="J854" s="167"/>
      <c r="K854" s="168"/>
      <c r="L854" s="164"/>
      <c r="M854" s="164"/>
      <c r="N854" s="164"/>
      <c r="O854" s="164"/>
      <c r="P854" s="199"/>
      <c r="Q854" s="143"/>
      <c r="R854" s="143"/>
      <c r="S854" s="143"/>
      <c r="T854" s="143"/>
      <c r="U854" s="143"/>
      <c r="V854" s="143"/>
      <c r="W854" s="163"/>
      <c r="X854" s="164"/>
      <c r="Y854" s="164"/>
      <c r="Z854" s="164"/>
      <c r="AA854" s="163"/>
      <c r="AB854" s="163"/>
      <c r="AC854" s="164"/>
      <c r="AD854" s="164"/>
      <c r="AE854" s="163"/>
      <c r="AF854" s="164"/>
      <c r="AG854" s="164"/>
      <c r="AH854" s="170"/>
    </row>
    <row r="855" spans="1:34" ht="15" customHeight="1" x14ac:dyDescent="0.3">
      <c r="A855" s="138">
        <v>6015</v>
      </c>
      <c r="B855" s="163"/>
      <c r="C855" s="164"/>
      <c r="D855" s="164"/>
      <c r="E855" s="164"/>
      <c r="F855" s="164">
        <f t="shared" ref="F855" si="234">I855</f>
        <v>1</v>
      </c>
      <c r="G855" s="165" t="s">
        <v>3648</v>
      </c>
      <c r="H855" s="166" t="s">
        <v>3649</v>
      </c>
      <c r="I855" s="164">
        <v>1</v>
      </c>
      <c r="J855" s="167">
        <v>1</v>
      </c>
      <c r="K855" s="168">
        <f>COUNT(I855:I855)</f>
        <v>1</v>
      </c>
      <c r="L855" s="164"/>
      <c r="M855" s="164"/>
      <c r="N855" s="164"/>
      <c r="O855" s="164"/>
      <c r="P855" s="199"/>
      <c r="Q855" s="169" t="s">
        <v>1583</v>
      </c>
      <c r="R855" s="169" t="s">
        <v>1584</v>
      </c>
      <c r="S855" s="169" t="s">
        <v>1585</v>
      </c>
      <c r="T855" s="143"/>
      <c r="U855" s="143"/>
      <c r="V855" s="143"/>
      <c r="W855" s="163" t="s">
        <v>3650</v>
      </c>
      <c r="X855" s="164"/>
      <c r="Y855" s="164"/>
      <c r="Z855" s="164"/>
      <c r="AA855" s="163"/>
      <c r="AB855" s="163"/>
      <c r="AC855" s="164"/>
      <c r="AD855" s="164"/>
      <c r="AE855" s="163"/>
      <c r="AF855" s="164" t="s">
        <v>1637</v>
      </c>
      <c r="AG855" s="164"/>
      <c r="AH855" s="170"/>
    </row>
    <row r="856" spans="1:34" ht="15" customHeight="1" x14ac:dyDescent="0.3">
      <c r="A856" s="138">
        <v>6024</v>
      </c>
      <c r="B856" s="150"/>
      <c r="C856" s="150"/>
      <c r="D856" s="216">
        <f>COUNTIF(E856:E949,"&gt;0")</f>
        <v>33</v>
      </c>
      <c r="E856" s="216"/>
      <c r="F856" s="216"/>
      <c r="G856" s="217" t="s">
        <v>3651</v>
      </c>
      <c r="H856" s="217" t="s">
        <v>3652</v>
      </c>
      <c r="I856" s="159"/>
      <c r="J856" s="160"/>
      <c r="K856" s="155"/>
      <c r="L856" s="159"/>
      <c r="M856" s="159"/>
      <c r="N856" s="159"/>
      <c r="O856" s="159"/>
      <c r="P856" s="199"/>
      <c r="Q856" s="143"/>
      <c r="R856" s="143"/>
      <c r="S856" s="143"/>
      <c r="T856" s="143"/>
      <c r="U856" s="143"/>
      <c r="V856" s="143"/>
      <c r="W856" s="144"/>
      <c r="X856" s="144"/>
      <c r="Y856" s="144"/>
      <c r="Z856" s="144"/>
      <c r="AA856" s="144"/>
      <c r="AB856" s="144"/>
      <c r="AC856" s="144"/>
      <c r="AD856" s="144"/>
      <c r="AE856" s="144"/>
      <c r="AF856" s="144"/>
      <c r="AG856" s="144"/>
      <c r="AH856" s="145"/>
    </row>
    <row r="857" spans="1:34" ht="15" customHeight="1" x14ac:dyDescent="0.3">
      <c r="A857" s="138">
        <v>6050</v>
      </c>
      <c r="B857" s="163"/>
      <c r="C857" s="164"/>
      <c r="D857" s="164"/>
      <c r="E857" s="161">
        <f>COUNTIF(F857:F858,"&gt;0")</f>
        <v>1</v>
      </c>
      <c r="F857" s="161"/>
      <c r="G857" s="162" t="s">
        <v>3653</v>
      </c>
      <c r="H857" s="162" t="s">
        <v>3654</v>
      </c>
      <c r="I857" s="164"/>
      <c r="J857" s="167"/>
      <c r="K857" s="168"/>
      <c r="L857" s="164"/>
      <c r="M857" s="164"/>
      <c r="N857" s="164"/>
      <c r="O857" s="164"/>
      <c r="P857" s="199"/>
      <c r="Q857" s="143"/>
      <c r="R857" s="143"/>
      <c r="S857" s="143"/>
      <c r="T857" s="143"/>
      <c r="U857" s="143"/>
      <c r="V857" s="143"/>
      <c r="W857" s="163"/>
      <c r="X857" s="164"/>
      <c r="Y857" s="164"/>
      <c r="Z857" s="164"/>
      <c r="AA857" s="163"/>
      <c r="AB857" s="163"/>
      <c r="AC857" s="164"/>
      <c r="AD857" s="164"/>
      <c r="AE857" s="163"/>
      <c r="AF857" s="164"/>
      <c r="AG857" s="164"/>
      <c r="AH857" s="170"/>
    </row>
    <row r="858" spans="1:34" ht="15" customHeight="1" x14ac:dyDescent="0.3">
      <c r="A858" s="138">
        <v>6051</v>
      </c>
      <c r="B858" s="163"/>
      <c r="C858" s="164"/>
      <c r="D858" s="164"/>
      <c r="E858" s="164"/>
      <c r="F858" s="164">
        <f t="shared" ref="F858" si="235">I858</f>
        <v>1</v>
      </c>
      <c r="G858" s="165" t="s">
        <v>3655</v>
      </c>
      <c r="H858" s="166" t="s">
        <v>2489</v>
      </c>
      <c r="I858" s="164">
        <v>1</v>
      </c>
      <c r="J858" s="167">
        <v>1</v>
      </c>
      <c r="K858" s="168">
        <f>COUNT(I858:I858)</f>
        <v>1</v>
      </c>
      <c r="L858" s="164"/>
      <c r="M858" s="164"/>
      <c r="N858" s="164"/>
      <c r="O858" s="164"/>
      <c r="P858" s="199"/>
      <c r="Q858" s="169" t="s">
        <v>1763</v>
      </c>
      <c r="R858" s="169" t="s">
        <v>1584</v>
      </c>
      <c r="S858" s="169" t="s">
        <v>1584</v>
      </c>
      <c r="T858" s="169" t="s">
        <v>1764</v>
      </c>
      <c r="U858" s="169" t="s">
        <v>1714</v>
      </c>
      <c r="V858" s="143"/>
      <c r="W858" s="163" t="s">
        <v>3656</v>
      </c>
      <c r="X858" s="164"/>
      <c r="Y858" s="164"/>
      <c r="Z858" s="164">
        <v>1</v>
      </c>
      <c r="AA858" s="163"/>
      <c r="AB858" s="163" t="s">
        <v>3657</v>
      </c>
      <c r="AC858" s="164"/>
      <c r="AD858" s="164"/>
      <c r="AE858" s="163"/>
      <c r="AF858" s="164"/>
      <c r="AG858" s="164"/>
      <c r="AH858" s="170"/>
    </row>
    <row r="859" spans="1:34" ht="15" customHeight="1" x14ac:dyDescent="0.3">
      <c r="A859" s="138">
        <v>6066</v>
      </c>
      <c r="B859" s="163"/>
      <c r="C859" s="164"/>
      <c r="D859" s="164"/>
      <c r="E859" s="161">
        <f>COUNTIF(F859:F865,"&gt;0")</f>
        <v>6</v>
      </c>
      <c r="F859" s="161"/>
      <c r="G859" s="162" t="s">
        <v>3658</v>
      </c>
      <c r="H859" s="162" t="s">
        <v>3659</v>
      </c>
      <c r="I859" s="164"/>
      <c r="J859" s="167"/>
      <c r="K859" s="168"/>
      <c r="L859" s="164"/>
      <c r="M859" s="164"/>
      <c r="N859" s="164"/>
      <c r="O859" s="164"/>
      <c r="P859" s="199"/>
      <c r="Q859" s="143"/>
      <c r="R859" s="143"/>
      <c r="S859" s="143"/>
      <c r="T859" s="143"/>
      <c r="U859" s="143"/>
      <c r="V859" s="143"/>
      <c r="W859" s="163"/>
      <c r="X859" s="164"/>
      <c r="Y859" s="164"/>
      <c r="Z859" s="164"/>
      <c r="AA859" s="163"/>
      <c r="AB859" s="163"/>
      <c r="AC859" s="164"/>
      <c r="AD859" s="164"/>
      <c r="AE859" s="163"/>
      <c r="AF859" s="164"/>
      <c r="AG859" s="164"/>
      <c r="AH859" s="170"/>
    </row>
    <row r="860" spans="1:34" ht="15" customHeight="1" x14ac:dyDescent="0.3">
      <c r="A860" s="138">
        <v>6073</v>
      </c>
      <c r="B860" s="163"/>
      <c r="C860" s="164"/>
      <c r="D860" s="164"/>
      <c r="E860" s="164"/>
      <c r="F860" s="164">
        <f t="shared" ref="F860:F865" si="236">I860</f>
        <v>1</v>
      </c>
      <c r="G860" s="165" t="s">
        <v>3660</v>
      </c>
      <c r="H860" s="166" t="s">
        <v>3661</v>
      </c>
      <c r="I860" s="164">
        <v>1</v>
      </c>
      <c r="J860" s="167">
        <v>1</v>
      </c>
      <c r="K860" s="168">
        <f t="shared" ref="K860:K862" si="237">COUNT(I860:I860)</f>
        <v>1</v>
      </c>
      <c r="L860" s="164"/>
      <c r="M860" s="164"/>
      <c r="N860" s="164"/>
      <c r="O860" s="164"/>
      <c r="P860" s="199"/>
      <c r="Q860" s="169" t="s">
        <v>1583</v>
      </c>
      <c r="R860" s="169" t="s">
        <v>1584</v>
      </c>
      <c r="S860" s="169" t="s">
        <v>1585</v>
      </c>
      <c r="T860" s="169" t="s">
        <v>1584</v>
      </c>
      <c r="U860" s="169"/>
      <c r="V860" s="143"/>
      <c r="W860" s="163" t="s">
        <v>3662</v>
      </c>
      <c r="X860" s="164"/>
      <c r="Y860" s="164"/>
      <c r="Z860" s="164"/>
      <c r="AA860" s="163"/>
      <c r="AB860" s="163"/>
      <c r="AC860" s="164"/>
      <c r="AD860" s="164"/>
      <c r="AE860" s="163"/>
      <c r="AF860" s="164"/>
      <c r="AG860" s="164"/>
      <c r="AH860" s="170"/>
    </row>
    <row r="861" spans="1:34" ht="15" customHeight="1" x14ac:dyDescent="0.3">
      <c r="A861" s="138">
        <v>6077</v>
      </c>
      <c r="B861" s="163"/>
      <c r="C861" s="164"/>
      <c r="D861" s="164"/>
      <c r="E861" s="164"/>
      <c r="F861" s="164">
        <f t="shared" si="236"/>
        <v>1</v>
      </c>
      <c r="G861" s="165" t="s">
        <v>3663</v>
      </c>
      <c r="H861" s="166" t="s">
        <v>3664</v>
      </c>
      <c r="I861" s="164">
        <v>1</v>
      </c>
      <c r="J861" s="167">
        <v>1</v>
      </c>
      <c r="K861" s="168">
        <f t="shared" si="237"/>
        <v>1</v>
      </c>
      <c r="L861" s="164"/>
      <c r="M861" s="164"/>
      <c r="N861" s="164"/>
      <c r="O861" s="164"/>
      <c r="P861" s="199"/>
      <c r="Q861" s="169" t="s">
        <v>1583</v>
      </c>
      <c r="R861" s="169" t="s">
        <v>1584</v>
      </c>
      <c r="S861" s="169" t="s">
        <v>1585</v>
      </c>
      <c r="T861" s="169" t="s">
        <v>1584</v>
      </c>
      <c r="U861" s="169"/>
      <c r="V861" s="143"/>
      <c r="W861" s="163" t="s">
        <v>3665</v>
      </c>
      <c r="X861" s="164"/>
      <c r="Y861" s="164"/>
      <c r="Z861" s="164"/>
      <c r="AA861" s="163"/>
      <c r="AB861" s="163"/>
      <c r="AC861" s="164"/>
      <c r="AD861" s="164"/>
      <c r="AE861" s="163"/>
      <c r="AF861" s="164"/>
      <c r="AG861" s="164" t="s">
        <v>1609</v>
      </c>
      <c r="AH861" s="170"/>
    </row>
    <row r="862" spans="1:34" ht="15" customHeight="1" x14ac:dyDescent="0.3">
      <c r="A862" s="138">
        <v>6079</v>
      </c>
      <c r="B862" s="163"/>
      <c r="C862" s="164"/>
      <c r="D862" s="164"/>
      <c r="E862" s="164"/>
      <c r="F862" s="164">
        <f t="shared" si="236"/>
        <v>1</v>
      </c>
      <c r="G862" s="165" t="s">
        <v>3666</v>
      </c>
      <c r="H862" s="166" t="s">
        <v>3667</v>
      </c>
      <c r="I862" s="164">
        <v>1</v>
      </c>
      <c r="J862" s="167">
        <v>1</v>
      </c>
      <c r="K862" s="168">
        <f t="shared" si="237"/>
        <v>1</v>
      </c>
      <c r="L862" s="164"/>
      <c r="M862" s="164"/>
      <c r="N862" s="164"/>
      <c r="O862" s="164"/>
      <c r="P862" s="199"/>
      <c r="Q862" s="169" t="s">
        <v>1583</v>
      </c>
      <c r="R862" s="169" t="s">
        <v>1584</v>
      </c>
      <c r="S862" s="169" t="s">
        <v>1585</v>
      </c>
      <c r="T862" s="169" t="s">
        <v>1584</v>
      </c>
      <c r="U862" s="169"/>
      <c r="V862" s="143"/>
      <c r="W862" s="163" t="s">
        <v>3668</v>
      </c>
      <c r="X862" s="164"/>
      <c r="Y862" s="164"/>
      <c r="Z862" s="164"/>
      <c r="AA862" s="163"/>
      <c r="AB862" s="163"/>
      <c r="AC862" s="164"/>
      <c r="AD862" s="164"/>
      <c r="AE862" s="163"/>
      <c r="AF862" s="164"/>
      <c r="AG862" s="164"/>
      <c r="AH862" s="170"/>
    </row>
    <row r="863" spans="1:34" ht="15" customHeight="1" x14ac:dyDescent="0.3">
      <c r="A863" s="138">
        <v>6093</v>
      </c>
      <c r="B863" s="163"/>
      <c r="C863" s="164"/>
      <c r="D863" s="164"/>
      <c r="E863" s="164"/>
      <c r="F863" s="164">
        <f t="shared" si="236"/>
        <v>1</v>
      </c>
      <c r="G863" s="178" t="s">
        <v>3669</v>
      </c>
      <c r="H863" s="179" t="s">
        <v>3670</v>
      </c>
      <c r="I863" s="164">
        <v>1</v>
      </c>
      <c r="J863" s="167">
        <v>1</v>
      </c>
      <c r="K863" s="144"/>
      <c r="L863" s="168">
        <f>COUNT(I863:I863)</f>
        <v>1</v>
      </c>
      <c r="M863" s="164"/>
      <c r="N863" s="164"/>
      <c r="O863" s="164"/>
      <c r="P863" s="199"/>
      <c r="Q863" s="169" t="s">
        <v>1583</v>
      </c>
      <c r="R863" s="169" t="s">
        <v>1584</v>
      </c>
      <c r="S863" s="169" t="s">
        <v>1585</v>
      </c>
      <c r="T863" s="169" t="s">
        <v>1584</v>
      </c>
      <c r="U863" s="169"/>
      <c r="V863" s="143"/>
      <c r="W863" s="163" t="s">
        <v>3671</v>
      </c>
      <c r="X863" s="164"/>
      <c r="Y863" s="164"/>
      <c r="Z863" s="164"/>
      <c r="AA863" s="163"/>
      <c r="AB863" s="163"/>
      <c r="AC863" s="164"/>
      <c r="AD863" s="164"/>
      <c r="AE863" s="163"/>
      <c r="AF863" s="164" t="s">
        <v>1637</v>
      </c>
      <c r="AG863" s="164"/>
      <c r="AH863" s="170"/>
    </row>
    <row r="864" spans="1:34" ht="15" customHeight="1" x14ac:dyDescent="0.3">
      <c r="A864" s="138">
        <v>6095</v>
      </c>
      <c r="B864" s="163"/>
      <c r="C864" s="164"/>
      <c r="D864" s="164"/>
      <c r="E864" s="164"/>
      <c r="F864" s="164">
        <f t="shared" si="236"/>
        <v>1</v>
      </c>
      <c r="G864" s="165" t="s">
        <v>3672</v>
      </c>
      <c r="H864" s="166" t="s">
        <v>3673</v>
      </c>
      <c r="I864" s="164">
        <v>1</v>
      </c>
      <c r="J864" s="167">
        <v>1</v>
      </c>
      <c r="K864" s="168">
        <f t="shared" ref="K864:K865" si="238">COUNT(I864:I864)</f>
        <v>1</v>
      </c>
      <c r="L864" s="164"/>
      <c r="M864" s="164"/>
      <c r="N864" s="164"/>
      <c r="O864" s="164"/>
      <c r="P864" s="199"/>
      <c r="Q864" s="169" t="s">
        <v>1583</v>
      </c>
      <c r="R864" s="169" t="s">
        <v>1584</v>
      </c>
      <c r="S864" s="169" t="s">
        <v>1584</v>
      </c>
      <c r="T864" s="169" t="s">
        <v>1584</v>
      </c>
      <c r="U864" s="169"/>
      <c r="V864" s="143"/>
      <c r="W864" s="163"/>
      <c r="X864" s="164"/>
      <c r="Y864" s="164"/>
      <c r="Z864" s="164"/>
      <c r="AA864" s="163"/>
      <c r="AB864" s="163"/>
      <c r="AC864" s="164"/>
      <c r="AD864" s="164"/>
      <c r="AE864" s="163"/>
      <c r="AF864" s="164"/>
      <c r="AG864" s="164"/>
      <c r="AH864" s="170"/>
    </row>
    <row r="865" spans="1:34" ht="15" customHeight="1" x14ac:dyDescent="0.3">
      <c r="A865" s="138">
        <v>6096</v>
      </c>
      <c r="B865" s="163"/>
      <c r="C865" s="164"/>
      <c r="D865" s="164"/>
      <c r="E865" s="164"/>
      <c r="F865" s="164">
        <f t="shared" si="236"/>
        <v>1</v>
      </c>
      <c r="G865" s="165" t="s">
        <v>3674</v>
      </c>
      <c r="H865" s="166" t="s">
        <v>3675</v>
      </c>
      <c r="I865" s="164">
        <v>1</v>
      </c>
      <c r="J865" s="167">
        <v>1</v>
      </c>
      <c r="K865" s="168">
        <f t="shared" si="238"/>
        <v>1</v>
      </c>
      <c r="L865" s="164"/>
      <c r="M865" s="164"/>
      <c r="N865" s="164"/>
      <c r="O865" s="164"/>
      <c r="P865" s="199"/>
      <c r="Q865" s="169" t="s">
        <v>1583</v>
      </c>
      <c r="R865" s="169" t="s">
        <v>1584</v>
      </c>
      <c r="S865" s="169" t="s">
        <v>1585</v>
      </c>
      <c r="T865" s="169" t="s">
        <v>1584</v>
      </c>
      <c r="U865" s="169"/>
      <c r="V865" s="143"/>
      <c r="W865" s="163" t="s">
        <v>3676</v>
      </c>
      <c r="X865" s="164"/>
      <c r="Y865" s="164"/>
      <c r="Z865" s="164"/>
      <c r="AA865" s="163"/>
      <c r="AB865" s="163"/>
      <c r="AC865" s="164"/>
      <c r="AD865" s="164"/>
      <c r="AE865" s="163"/>
      <c r="AF865" s="164"/>
      <c r="AG865" s="164"/>
      <c r="AH865" s="170"/>
    </row>
    <row r="866" spans="1:34" ht="15" customHeight="1" x14ac:dyDescent="0.3">
      <c r="A866" s="138">
        <v>6104</v>
      </c>
      <c r="B866" s="163"/>
      <c r="C866" s="164"/>
      <c r="D866" s="164"/>
      <c r="E866" s="161">
        <f>COUNTIF(F866:F870,"&gt;0")</f>
        <v>4</v>
      </c>
      <c r="F866" s="161"/>
      <c r="G866" s="162" t="s">
        <v>3677</v>
      </c>
      <c r="H866" s="162" t="s">
        <v>3678</v>
      </c>
      <c r="I866" s="164"/>
      <c r="J866" s="167"/>
      <c r="K866" s="168"/>
      <c r="L866" s="164"/>
      <c r="M866" s="164"/>
      <c r="N866" s="164"/>
      <c r="O866" s="164"/>
      <c r="P866" s="199"/>
      <c r="Q866" s="143"/>
      <c r="R866" s="143"/>
      <c r="S866" s="143"/>
      <c r="T866" s="143"/>
      <c r="U866" s="143"/>
      <c r="V866" s="143"/>
      <c r="W866" s="163"/>
      <c r="X866" s="164"/>
      <c r="Y866" s="164"/>
      <c r="Z866" s="164"/>
      <c r="AA866" s="163"/>
      <c r="AB866" s="163"/>
      <c r="AC866" s="164"/>
      <c r="AD866" s="164"/>
      <c r="AE866" s="163"/>
      <c r="AF866" s="164"/>
      <c r="AG866" s="164"/>
      <c r="AH866" s="170"/>
    </row>
    <row r="867" spans="1:34" ht="15" customHeight="1" x14ac:dyDescent="0.3">
      <c r="A867" s="138">
        <v>6111</v>
      </c>
      <c r="B867" s="163"/>
      <c r="C867" s="164"/>
      <c r="D867" s="164"/>
      <c r="E867" s="164"/>
      <c r="F867" s="164">
        <f t="shared" ref="F867:F870" si="239">I867</f>
        <v>1</v>
      </c>
      <c r="G867" s="165" t="s">
        <v>3679</v>
      </c>
      <c r="H867" s="166" t="s">
        <v>3680</v>
      </c>
      <c r="I867" s="164">
        <v>1</v>
      </c>
      <c r="J867" s="167">
        <v>1</v>
      </c>
      <c r="K867" s="168">
        <f t="shared" ref="K867:K870" si="240">COUNT(I867:I867)</f>
        <v>1</v>
      </c>
      <c r="L867" s="164"/>
      <c r="M867" s="164"/>
      <c r="N867" s="164"/>
      <c r="O867" s="164"/>
      <c r="P867" s="199"/>
      <c r="Q867" s="169" t="s">
        <v>1583</v>
      </c>
      <c r="R867" s="169" t="s">
        <v>1584</v>
      </c>
      <c r="S867" s="169" t="s">
        <v>1585</v>
      </c>
      <c r="T867" s="143"/>
      <c r="U867" s="143"/>
      <c r="V867" s="143"/>
      <c r="W867" s="163" t="s">
        <v>3681</v>
      </c>
      <c r="X867" s="164"/>
      <c r="Y867" s="164"/>
      <c r="Z867" s="164"/>
      <c r="AA867" s="163"/>
      <c r="AB867" s="163"/>
      <c r="AC867" s="164"/>
      <c r="AD867" s="164"/>
      <c r="AE867" s="163"/>
      <c r="AF867" s="164"/>
      <c r="AG867" s="164"/>
      <c r="AH867" s="170"/>
    </row>
    <row r="868" spans="1:34" ht="15" customHeight="1" x14ac:dyDescent="0.3">
      <c r="A868" s="138">
        <v>6119</v>
      </c>
      <c r="B868" s="163"/>
      <c r="C868" s="164"/>
      <c r="D868" s="164"/>
      <c r="E868" s="164"/>
      <c r="F868" s="164">
        <f t="shared" si="239"/>
        <v>1</v>
      </c>
      <c r="G868" s="165" t="s">
        <v>3682</v>
      </c>
      <c r="H868" s="166" t="s">
        <v>3683</v>
      </c>
      <c r="I868" s="164">
        <v>1</v>
      </c>
      <c r="J868" s="167">
        <v>1</v>
      </c>
      <c r="K868" s="168">
        <f t="shared" si="240"/>
        <v>1</v>
      </c>
      <c r="L868" s="164"/>
      <c r="M868" s="164"/>
      <c r="N868" s="164"/>
      <c r="O868" s="164"/>
      <c r="P868" s="199"/>
      <c r="Q868" s="169" t="s">
        <v>1583</v>
      </c>
      <c r="R868" s="169" t="s">
        <v>1584</v>
      </c>
      <c r="S868" s="169" t="s">
        <v>1585</v>
      </c>
      <c r="T868" s="143"/>
      <c r="U868" s="143"/>
      <c r="V868" s="143"/>
      <c r="W868" s="163"/>
      <c r="X868" s="164"/>
      <c r="Y868" s="164"/>
      <c r="Z868" s="164"/>
      <c r="AA868" s="163"/>
      <c r="AB868" s="163"/>
      <c r="AC868" s="164"/>
      <c r="AD868" s="164"/>
      <c r="AE868" s="163"/>
      <c r="AF868" s="164"/>
      <c r="AG868" s="164"/>
      <c r="AH868" s="170"/>
    </row>
    <row r="869" spans="1:34" ht="15" customHeight="1" x14ac:dyDescent="0.3">
      <c r="A869" s="138">
        <v>6123</v>
      </c>
      <c r="B869" s="163"/>
      <c r="C869" s="164"/>
      <c r="D869" s="164"/>
      <c r="E869" s="164"/>
      <c r="F869" s="164">
        <f t="shared" si="239"/>
        <v>1</v>
      </c>
      <c r="G869" s="165" t="s">
        <v>3684</v>
      </c>
      <c r="H869" s="166" t="s">
        <v>3685</v>
      </c>
      <c r="I869" s="164">
        <v>1</v>
      </c>
      <c r="J869" s="167">
        <v>1</v>
      </c>
      <c r="K869" s="168">
        <f t="shared" si="240"/>
        <v>1</v>
      </c>
      <c r="L869" s="164"/>
      <c r="M869" s="164"/>
      <c r="N869" s="164"/>
      <c r="O869" s="164"/>
      <c r="P869" s="199"/>
      <c r="Q869" s="169" t="s">
        <v>1583</v>
      </c>
      <c r="R869" s="169" t="s">
        <v>1584</v>
      </c>
      <c r="S869" s="169" t="s">
        <v>1585</v>
      </c>
      <c r="T869" s="143"/>
      <c r="U869" s="143"/>
      <c r="V869" s="143"/>
      <c r="W869" s="163" t="s">
        <v>3686</v>
      </c>
      <c r="X869" s="164"/>
      <c r="Y869" s="164"/>
      <c r="Z869" s="164"/>
      <c r="AA869" s="163"/>
      <c r="AB869" s="163"/>
      <c r="AC869" s="164"/>
      <c r="AD869" s="164"/>
      <c r="AE869" s="163"/>
      <c r="AF869" s="164"/>
      <c r="AG869" s="164"/>
      <c r="AH869" s="170"/>
    </row>
    <row r="870" spans="1:34" ht="15" customHeight="1" x14ac:dyDescent="0.3">
      <c r="A870" s="138">
        <v>6127</v>
      </c>
      <c r="B870" s="163"/>
      <c r="C870" s="164"/>
      <c r="D870" s="164"/>
      <c r="E870" s="164"/>
      <c r="F870" s="164">
        <f t="shared" si="239"/>
        <v>1</v>
      </c>
      <c r="G870" s="165" t="s">
        <v>3687</v>
      </c>
      <c r="H870" s="166" t="s">
        <v>3688</v>
      </c>
      <c r="I870" s="164">
        <v>1</v>
      </c>
      <c r="J870" s="167">
        <v>1</v>
      </c>
      <c r="K870" s="168">
        <f t="shared" si="240"/>
        <v>1</v>
      </c>
      <c r="L870" s="164"/>
      <c r="M870" s="164"/>
      <c r="N870" s="164"/>
      <c r="O870" s="164"/>
      <c r="P870" s="199"/>
      <c r="Q870" s="169" t="s">
        <v>1583</v>
      </c>
      <c r="R870" s="169" t="s">
        <v>1584</v>
      </c>
      <c r="S870" s="169" t="s">
        <v>1585</v>
      </c>
      <c r="T870" s="143"/>
      <c r="U870" s="143"/>
      <c r="V870" s="143"/>
      <c r="W870" s="163" t="s">
        <v>3689</v>
      </c>
      <c r="X870" s="164"/>
      <c r="Y870" s="164"/>
      <c r="Z870" s="164"/>
      <c r="AA870" s="163"/>
      <c r="AB870" s="163"/>
      <c r="AC870" s="164"/>
      <c r="AD870" s="164"/>
      <c r="AE870" s="163"/>
      <c r="AF870" s="164"/>
      <c r="AG870" s="164"/>
      <c r="AH870" s="170"/>
    </row>
    <row r="871" spans="1:34" ht="15" customHeight="1" x14ac:dyDescent="0.3">
      <c r="A871" s="138">
        <v>6136</v>
      </c>
      <c r="B871" s="163"/>
      <c r="C871" s="164"/>
      <c r="D871" s="164"/>
      <c r="E871" s="161">
        <f>COUNTIF(F871:F875,"&gt;0")</f>
        <v>4</v>
      </c>
      <c r="F871" s="161"/>
      <c r="G871" s="162" t="s">
        <v>3690</v>
      </c>
      <c r="H871" s="162" t="s">
        <v>3691</v>
      </c>
      <c r="I871" s="164"/>
      <c r="J871" s="167"/>
      <c r="K871" s="168"/>
      <c r="L871" s="164"/>
      <c r="M871" s="164"/>
      <c r="N871" s="164"/>
      <c r="O871" s="164"/>
      <c r="P871" s="199"/>
      <c r="Q871" s="143"/>
      <c r="R871" s="143"/>
      <c r="S871" s="143"/>
      <c r="T871" s="143"/>
      <c r="U871" s="143"/>
      <c r="V871" s="143"/>
      <c r="W871" s="163"/>
      <c r="X871" s="164"/>
      <c r="Y871" s="164"/>
      <c r="Z871" s="164"/>
      <c r="AA871" s="163"/>
      <c r="AB871" s="163"/>
      <c r="AC871" s="164"/>
      <c r="AD871" s="164"/>
      <c r="AE871" s="163"/>
      <c r="AF871" s="164"/>
      <c r="AG871" s="164"/>
      <c r="AH871" s="170"/>
    </row>
    <row r="872" spans="1:34" ht="15" customHeight="1" x14ac:dyDescent="0.3">
      <c r="A872" s="138">
        <v>6137</v>
      </c>
      <c r="B872" s="163"/>
      <c r="C872" s="164"/>
      <c r="D872" s="164"/>
      <c r="E872" s="164"/>
      <c r="F872" s="164">
        <f t="shared" ref="F872:F875" si="241">I872</f>
        <v>1</v>
      </c>
      <c r="G872" s="165" t="s">
        <v>3692</v>
      </c>
      <c r="H872" s="166" t="s">
        <v>3693</v>
      </c>
      <c r="I872" s="164">
        <v>1</v>
      </c>
      <c r="J872" s="167">
        <v>1</v>
      </c>
      <c r="K872" s="168">
        <f t="shared" ref="K872:K875" si="242">COUNT(I872:I872)</f>
        <v>1</v>
      </c>
      <c r="L872" s="164"/>
      <c r="M872" s="164"/>
      <c r="N872" s="164"/>
      <c r="O872" s="164"/>
      <c r="P872" s="199"/>
      <c r="Q872" s="169" t="s">
        <v>1583</v>
      </c>
      <c r="R872" s="169" t="s">
        <v>1584</v>
      </c>
      <c r="S872" s="169" t="s">
        <v>1585</v>
      </c>
      <c r="T872" s="169" t="s">
        <v>1584</v>
      </c>
      <c r="U872" s="143"/>
      <c r="V872" s="143"/>
      <c r="W872" s="163" t="s">
        <v>3694</v>
      </c>
      <c r="X872" s="164"/>
      <c r="Y872" s="164"/>
      <c r="Z872" s="164"/>
      <c r="AA872" s="163"/>
      <c r="AB872" s="163"/>
      <c r="AC872" s="164"/>
      <c r="AD872" s="164"/>
      <c r="AE872" s="163"/>
      <c r="AF872" s="164"/>
      <c r="AG872" s="164"/>
      <c r="AH872" s="170"/>
    </row>
    <row r="873" spans="1:34" ht="15" customHeight="1" x14ac:dyDescent="0.3">
      <c r="A873" s="138">
        <v>6138</v>
      </c>
      <c r="B873" s="163"/>
      <c r="C873" s="164"/>
      <c r="D873" s="164"/>
      <c r="E873" s="164"/>
      <c r="F873" s="164">
        <f t="shared" si="241"/>
        <v>1</v>
      </c>
      <c r="G873" s="165" t="s">
        <v>3695</v>
      </c>
      <c r="H873" s="166" t="s">
        <v>3696</v>
      </c>
      <c r="I873" s="164">
        <v>1</v>
      </c>
      <c r="J873" s="167">
        <v>1</v>
      </c>
      <c r="K873" s="168">
        <f t="shared" si="242"/>
        <v>1</v>
      </c>
      <c r="L873" s="164"/>
      <c r="M873" s="164"/>
      <c r="N873" s="164"/>
      <c r="O873" s="164"/>
      <c r="P873" s="199"/>
      <c r="Q873" s="169" t="s">
        <v>1583</v>
      </c>
      <c r="R873" s="169" t="s">
        <v>1584</v>
      </c>
      <c r="S873" s="169" t="s">
        <v>1585</v>
      </c>
      <c r="T873" s="169" t="s">
        <v>1584</v>
      </c>
      <c r="U873" s="143"/>
      <c r="V873" s="143"/>
      <c r="W873" s="163" t="s">
        <v>3697</v>
      </c>
      <c r="X873" s="164"/>
      <c r="Y873" s="164"/>
      <c r="Z873" s="164"/>
      <c r="AA873" s="163"/>
      <c r="AB873" s="163"/>
      <c r="AC873" s="164"/>
      <c r="AD873" s="164"/>
      <c r="AE873" s="163"/>
      <c r="AF873" s="164"/>
      <c r="AG873" s="164"/>
      <c r="AH873" s="170"/>
    </row>
    <row r="874" spans="1:34" ht="15" customHeight="1" x14ac:dyDescent="0.3">
      <c r="A874" s="138">
        <v>6140</v>
      </c>
      <c r="B874" s="163"/>
      <c r="C874" s="164"/>
      <c r="D874" s="164"/>
      <c r="E874" s="164"/>
      <c r="F874" s="164">
        <f t="shared" si="241"/>
        <v>1</v>
      </c>
      <c r="G874" s="165" t="s">
        <v>3698</v>
      </c>
      <c r="H874" s="166" t="s">
        <v>3699</v>
      </c>
      <c r="I874" s="164">
        <v>1</v>
      </c>
      <c r="J874" s="167">
        <v>1</v>
      </c>
      <c r="K874" s="168">
        <f t="shared" si="242"/>
        <v>1</v>
      </c>
      <c r="L874" s="164"/>
      <c r="M874" s="164"/>
      <c r="N874" s="164"/>
      <c r="O874" s="164"/>
      <c r="P874" s="199"/>
      <c r="Q874" s="169" t="s">
        <v>1763</v>
      </c>
      <c r="R874" s="169" t="s">
        <v>1584</v>
      </c>
      <c r="S874" s="169" t="s">
        <v>1584</v>
      </c>
      <c r="T874" s="169" t="s">
        <v>1764</v>
      </c>
      <c r="U874" s="143"/>
      <c r="V874" s="143"/>
      <c r="W874" s="163"/>
      <c r="X874" s="164"/>
      <c r="Y874" s="164"/>
      <c r="Z874" s="164"/>
      <c r="AA874" s="163"/>
      <c r="AB874" s="163" t="s">
        <v>1854</v>
      </c>
      <c r="AC874" s="164"/>
      <c r="AD874" s="164"/>
      <c r="AE874" s="163"/>
      <c r="AF874" s="164"/>
      <c r="AG874" s="164"/>
      <c r="AH874" s="170"/>
    </row>
    <row r="875" spans="1:34" ht="15" customHeight="1" x14ac:dyDescent="0.3">
      <c r="A875" s="138">
        <v>6143</v>
      </c>
      <c r="B875" s="163"/>
      <c r="C875" s="164"/>
      <c r="D875" s="164"/>
      <c r="E875" s="164"/>
      <c r="F875" s="164">
        <f t="shared" si="241"/>
        <v>1</v>
      </c>
      <c r="G875" s="165" t="s">
        <v>3700</v>
      </c>
      <c r="H875" s="166" t="s">
        <v>3701</v>
      </c>
      <c r="I875" s="164">
        <v>1</v>
      </c>
      <c r="J875" s="167">
        <v>1</v>
      </c>
      <c r="K875" s="168">
        <f t="shared" si="242"/>
        <v>1</v>
      </c>
      <c r="L875" s="164"/>
      <c r="M875" s="164"/>
      <c r="N875" s="164"/>
      <c r="O875" s="164"/>
      <c r="P875" s="199"/>
      <c r="Q875" s="169" t="s">
        <v>1763</v>
      </c>
      <c r="R875" s="169" t="s">
        <v>1584</v>
      </c>
      <c r="S875" s="169" t="s">
        <v>1584</v>
      </c>
      <c r="T875" s="169" t="s">
        <v>1764</v>
      </c>
      <c r="U875" s="143"/>
      <c r="V875" s="143"/>
      <c r="W875" s="163" t="s">
        <v>3702</v>
      </c>
      <c r="X875" s="164"/>
      <c r="Y875" s="164"/>
      <c r="Z875" s="164"/>
      <c r="AA875" s="163"/>
      <c r="AB875" s="163" t="s">
        <v>1765</v>
      </c>
      <c r="AC875" s="164"/>
      <c r="AD875" s="164"/>
      <c r="AE875" s="163"/>
      <c r="AF875" s="164"/>
      <c r="AG875" s="164"/>
      <c r="AH875" s="170"/>
    </row>
    <row r="876" spans="1:34" ht="15" customHeight="1" x14ac:dyDescent="0.3">
      <c r="A876" s="138">
        <v>6150</v>
      </c>
      <c r="B876" s="163"/>
      <c r="C876" s="164"/>
      <c r="D876" s="164"/>
      <c r="E876" s="161">
        <f>COUNTIF(F876:F877,"&gt;0")</f>
        <v>1</v>
      </c>
      <c r="F876" s="161"/>
      <c r="G876" s="162" t="s">
        <v>3703</v>
      </c>
      <c r="H876" s="162" t="s">
        <v>3704</v>
      </c>
      <c r="I876" s="164"/>
      <c r="J876" s="167"/>
      <c r="K876" s="168"/>
      <c r="L876" s="164"/>
      <c r="M876" s="164"/>
      <c r="N876" s="164"/>
      <c r="O876" s="164"/>
      <c r="P876" s="199"/>
      <c r="Q876" s="143"/>
      <c r="R876" s="143"/>
      <c r="S876" s="143"/>
      <c r="T876" s="143"/>
      <c r="U876" s="143"/>
      <c r="V876" s="143"/>
      <c r="W876" s="163"/>
      <c r="X876" s="164"/>
      <c r="Y876" s="164"/>
      <c r="Z876" s="164"/>
      <c r="AA876" s="163"/>
      <c r="AB876" s="163"/>
      <c r="AC876" s="164"/>
      <c r="AD876" s="164"/>
      <c r="AE876" s="163"/>
      <c r="AF876" s="164"/>
      <c r="AG876" s="164"/>
      <c r="AH876" s="170"/>
    </row>
    <row r="877" spans="1:34" ht="15" customHeight="1" x14ac:dyDescent="0.3">
      <c r="A877" s="138">
        <v>6151</v>
      </c>
      <c r="B877" s="163"/>
      <c r="C877" s="164"/>
      <c r="D877" s="164"/>
      <c r="E877" s="164"/>
      <c r="F877" s="164">
        <f>I877</f>
        <v>1</v>
      </c>
      <c r="G877" s="165" t="s">
        <v>3705</v>
      </c>
      <c r="H877" s="166" t="s">
        <v>3706</v>
      </c>
      <c r="I877" s="164">
        <v>1</v>
      </c>
      <c r="J877" s="167">
        <v>1</v>
      </c>
      <c r="K877" s="168">
        <f>COUNT(I877:I877)</f>
        <v>1</v>
      </c>
      <c r="L877" s="164"/>
      <c r="M877" s="164"/>
      <c r="N877" s="164"/>
      <c r="O877" s="164"/>
      <c r="P877" s="199"/>
      <c r="Q877" s="169" t="s">
        <v>1583</v>
      </c>
      <c r="R877" s="169" t="s">
        <v>1584</v>
      </c>
      <c r="S877" s="169" t="s">
        <v>1585</v>
      </c>
      <c r="T877" s="143"/>
      <c r="U877" s="143"/>
      <c r="V877" s="143"/>
      <c r="W877" s="163" t="s">
        <v>3707</v>
      </c>
      <c r="X877" s="164"/>
      <c r="Y877" s="164"/>
      <c r="Z877" s="164"/>
      <c r="AA877" s="163"/>
      <c r="AB877" s="163"/>
      <c r="AC877" s="164"/>
      <c r="AD877" s="164"/>
      <c r="AE877" s="163"/>
      <c r="AF877" s="164"/>
      <c r="AG877" s="164"/>
      <c r="AH877" s="170"/>
    </row>
    <row r="878" spans="1:34" ht="15" customHeight="1" x14ac:dyDescent="0.3">
      <c r="A878" s="138">
        <v>6160</v>
      </c>
      <c r="B878" s="163"/>
      <c r="C878" s="164"/>
      <c r="D878" s="164"/>
      <c r="E878" s="161">
        <f>COUNTIF(F878:F879,"&gt;0")</f>
        <v>1</v>
      </c>
      <c r="F878" s="161"/>
      <c r="G878" s="162" t="s">
        <v>3708</v>
      </c>
      <c r="H878" s="162" t="s">
        <v>3709</v>
      </c>
      <c r="I878" s="164"/>
      <c r="J878" s="167"/>
      <c r="K878" s="168"/>
      <c r="L878" s="164"/>
      <c r="M878" s="164"/>
      <c r="N878" s="164"/>
      <c r="O878" s="164"/>
      <c r="P878" s="199"/>
      <c r="Q878" s="143"/>
      <c r="R878" s="143"/>
      <c r="S878" s="143"/>
      <c r="T878" s="143"/>
      <c r="U878" s="143"/>
      <c r="V878" s="143"/>
      <c r="W878" s="163"/>
      <c r="X878" s="164"/>
      <c r="Y878" s="164"/>
      <c r="Z878" s="164"/>
      <c r="AA878" s="163"/>
      <c r="AB878" s="163"/>
      <c r="AC878" s="164"/>
      <c r="AD878" s="164"/>
      <c r="AE878" s="163"/>
      <c r="AF878" s="164"/>
      <c r="AG878" s="164"/>
      <c r="AH878" s="170"/>
    </row>
    <row r="879" spans="1:34" ht="15" customHeight="1" x14ac:dyDescent="0.3">
      <c r="A879" s="138">
        <v>6161</v>
      </c>
      <c r="B879" s="163"/>
      <c r="C879" s="164"/>
      <c r="D879" s="164"/>
      <c r="E879" s="164"/>
      <c r="F879" s="164">
        <f t="shared" ref="F879" si="243">I879</f>
        <v>1</v>
      </c>
      <c r="G879" s="165" t="s">
        <v>3710</v>
      </c>
      <c r="H879" s="166" t="s">
        <v>3711</v>
      </c>
      <c r="I879" s="164">
        <v>1</v>
      </c>
      <c r="J879" s="167">
        <v>1</v>
      </c>
      <c r="K879" s="168">
        <f t="shared" ref="K879" si="244">COUNT(I879:I879)</f>
        <v>1</v>
      </c>
      <c r="L879" s="164"/>
      <c r="M879" s="164"/>
      <c r="N879" s="164"/>
      <c r="O879" s="164"/>
      <c r="P879" s="199"/>
      <c r="Q879" s="169" t="s">
        <v>1583</v>
      </c>
      <c r="R879" s="169" t="s">
        <v>1584</v>
      </c>
      <c r="S879" s="169" t="s">
        <v>1585</v>
      </c>
      <c r="T879" s="143"/>
      <c r="U879" s="143"/>
      <c r="V879" s="143"/>
      <c r="W879" s="163" t="s">
        <v>3712</v>
      </c>
      <c r="X879" s="164"/>
      <c r="Y879" s="164"/>
      <c r="Z879" s="164"/>
      <c r="AA879" s="163"/>
      <c r="AB879" s="163"/>
      <c r="AC879" s="164"/>
      <c r="AD879" s="164"/>
      <c r="AE879" s="163"/>
      <c r="AF879" s="164"/>
      <c r="AG879" s="164"/>
      <c r="AH879" s="170"/>
    </row>
    <row r="880" spans="1:34" ht="15" customHeight="1" x14ac:dyDescent="0.3">
      <c r="A880" s="138">
        <v>6177</v>
      </c>
      <c r="B880" s="163"/>
      <c r="C880" s="164"/>
      <c r="D880" s="164"/>
      <c r="E880" s="161">
        <f>COUNTIF(F880:F881,"&gt;0")</f>
        <v>1</v>
      </c>
      <c r="F880" s="161"/>
      <c r="G880" s="162" t="s">
        <v>3713</v>
      </c>
      <c r="H880" s="162" t="s">
        <v>3714</v>
      </c>
      <c r="I880" s="164"/>
      <c r="J880" s="167"/>
      <c r="K880" s="168"/>
      <c r="L880" s="164"/>
      <c r="M880" s="164"/>
      <c r="N880" s="164"/>
      <c r="O880" s="164"/>
      <c r="P880" s="199"/>
      <c r="Q880" s="143"/>
      <c r="R880" s="143"/>
      <c r="S880" s="143"/>
      <c r="T880" s="143"/>
      <c r="U880" s="143"/>
      <c r="V880" s="143"/>
      <c r="W880" s="163"/>
      <c r="X880" s="164"/>
      <c r="Y880" s="164"/>
      <c r="Z880" s="164"/>
      <c r="AA880" s="163"/>
      <c r="AB880" s="163"/>
      <c r="AC880" s="164"/>
      <c r="AD880" s="164"/>
      <c r="AE880" s="163"/>
      <c r="AF880" s="164"/>
      <c r="AG880" s="164"/>
      <c r="AH880" s="170"/>
    </row>
    <row r="881" spans="1:34" ht="15" customHeight="1" x14ac:dyDescent="0.3">
      <c r="A881" s="138">
        <v>6178</v>
      </c>
      <c r="B881" s="163"/>
      <c r="C881" s="164"/>
      <c r="D881" s="164"/>
      <c r="E881" s="164"/>
      <c r="F881" s="164">
        <f t="shared" ref="F881" si="245">I881</f>
        <v>1</v>
      </c>
      <c r="G881" s="165" t="s">
        <v>3715</v>
      </c>
      <c r="H881" s="166" t="s">
        <v>3716</v>
      </c>
      <c r="I881" s="164">
        <v>1</v>
      </c>
      <c r="J881" s="167">
        <v>1</v>
      </c>
      <c r="K881" s="168">
        <f>COUNT(I881:I881)</f>
        <v>1</v>
      </c>
      <c r="L881" s="164"/>
      <c r="M881" s="164"/>
      <c r="N881" s="164"/>
      <c r="O881" s="164"/>
      <c r="P881" s="199"/>
      <c r="Q881" s="169" t="s">
        <v>1583</v>
      </c>
      <c r="R881" s="169" t="s">
        <v>1584</v>
      </c>
      <c r="S881" s="169" t="s">
        <v>1585</v>
      </c>
      <c r="T881" s="143"/>
      <c r="U881" s="143"/>
      <c r="V881" s="143"/>
      <c r="W881" s="163" t="s">
        <v>3717</v>
      </c>
      <c r="X881" s="164"/>
      <c r="Y881" s="164"/>
      <c r="Z881" s="164"/>
      <c r="AA881" s="163"/>
      <c r="AB881" s="163"/>
      <c r="AC881" s="164"/>
      <c r="AD881" s="164"/>
      <c r="AE881" s="163"/>
      <c r="AF881" s="164" t="s">
        <v>1637</v>
      </c>
      <c r="AG881" s="164"/>
      <c r="AH881" s="170"/>
    </row>
    <row r="882" spans="1:34" ht="15" customHeight="1" x14ac:dyDescent="0.3">
      <c r="A882" s="138">
        <v>6187</v>
      </c>
      <c r="B882" s="163"/>
      <c r="C882" s="164"/>
      <c r="D882" s="164"/>
      <c r="E882" s="161">
        <f>COUNTIF(F882:F883,"&gt;0")</f>
        <v>1</v>
      </c>
      <c r="F882" s="161"/>
      <c r="G882" s="162" t="s">
        <v>3718</v>
      </c>
      <c r="H882" s="162" t="s">
        <v>3719</v>
      </c>
      <c r="I882" s="164"/>
      <c r="J882" s="167"/>
      <c r="K882" s="168"/>
      <c r="L882" s="164"/>
      <c r="M882" s="164"/>
      <c r="N882" s="164"/>
      <c r="O882" s="164"/>
      <c r="P882" s="199"/>
      <c r="Q882" s="143"/>
      <c r="R882" s="143"/>
      <c r="S882" s="143"/>
      <c r="T882" s="143"/>
      <c r="U882" s="143"/>
      <c r="V882" s="143"/>
      <c r="W882" s="163"/>
      <c r="X882" s="164"/>
      <c r="Y882" s="164"/>
      <c r="Z882" s="164"/>
      <c r="AA882" s="163"/>
      <c r="AB882" s="163"/>
      <c r="AC882" s="164"/>
      <c r="AD882" s="164"/>
      <c r="AE882" s="163"/>
      <c r="AF882" s="164"/>
      <c r="AG882" s="164"/>
      <c r="AH882" s="170"/>
    </row>
    <row r="883" spans="1:34" ht="15" customHeight="1" x14ac:dyDescent="0.3">
      <c r="A883" s="138">
        <v>6192</v>
      </c>
      <c r="B883" s="163"/>
      <c r="C883" s="164"/>
      <c r="D883" s="164"/>
      <c r="E883" s="164"/>
      <c r="F883" s="164">
        <f t="shared" ref="F883" si="246">I883</f>
        <v>1</v>
      </c>
      <c r="G883" s="178" t="s">
        <v>3720</v>
      </c>
      <c r="H883" s="179" t="s">
        <v>3721</v>
      </c>
      <c r="I883" s="164">
        <v>1</v>
      </c>
      <c r="J883" s="167">
        <v>1</v>
      </c>
      <c r="K883" s="144"/>
      <c r="L883" s="168">
        <f>COUNT(I883:I883)</f>
        <v>1</v>
      </c>
      <c r="M883" s="164"/>
      <c r="N883" s="164"/>
      <c r="O883" s="164"/>
      <c r="P883" s="199"/>
      <c r="Q883" s="169" t="s">
        <v>1583</v>
      </c>
      <c r="R883" s="169" t="s">
        <v>1584</v>
      </c>
      <c r="S883" s="169" t="s">
        <v>1585</v>
      </c>
      <c r="T883" s="169" t="s">
        <v>1584</v>
      </c>
      <c r="U883" s="143"/>
      <c r="V883" s="143"/>
      <c r="W883" s="163" t="s">
        <v>3722</v>
      </c>
      <c r="X883" s="164"/>
      <c r="Y883" s="164"/>
      <c r="Z883" s="164"/>
      <c r="AA883" s="163"/>
      <c r="AB883" s="163"/>
      <c r="AC883" s="164"/>
      <c r="AD883" s="164"/>
      <c r="AE883" s="163"/>
      <c r="AF883" s="164"/>
      <c r="AG883" s="164"/>
      <c r="AH883" s="170"/>
    </row>
    <row r="884" spans="1:34" ht="15" customHeight="1" x14ac:dyDescent="0.3">
      <c r="A884" s="138">
        <v>6205</v>
      </c>
      <c r="B884" s="163"/>
      <c r="C884" s="164"/>
      <c r="D884" s="164"/>
      <c r="E884" s="161">
        <f>COUNTIF(F884:F885,"&gt;0")</f>
        <v>1</v>
      </c>
      <c r="F884" s="161"/>
      <c r="G884" s="162" t="s">
        <v>3723</v>
      </c>
      <c r="H884" s="162" t="s">
        <v>3724</v>
      </c>
      <c r="I884" s="164"/>
      <c r="J884" s="167"/>
      <c r="K884" s="168"/>
      <c r="L884" s="164"/>
      <c r="M884" s="164"/>
      <c r="N884" s="164"/>
      <c r="O884" s="164"/>
      <c r="P884" s="199"/>
      <c r="Q884" s="143"/>
      <c r="R884" s="143"/>
      <c r="S884" s="143"/>
      <c r="T884" s="143"/>
      <c r="U884" s="143"/>
      <c r="V884" s="143"/>
      <c r="W884" s="163"/>
      <c r="X884" s="164"/>
      <c r="Y884" s="164"/>
      <c r="Z884" s="164"/>
      <c r="AA884" s="163"/>
      <c r="AB884" s="163"/>
      <c r="AC884" s="164"/>
      <c r="AD884" s="164"/>
      <c r="AE884" s="163"/>
      <c r="AF884" s="164"/>
      <c r="AG884" s="164"/>
      <c r="AH884" s="170"/>
    </row>
    <row r="885" spans="1:34" ht="15" customHeight="1" x14ac:dyDescent="0.3">
      <c r="A885" s="138">
        <v>6207</v>
      </c>
      <c r="B885" s="163"/>
      <c r="C885" s="164"/>
      <c r="D885" s="164"/>
      <c r="E885" s="164"/>
      <c r="F885" s="164">
        <f>I885</f>
        <v>1</v>
      </c>
      <c r="G885" s="194" t="s">
        <v>3725</v>
      </c>
      <c r="H885" s="163" t="s">
        <v>3726</v>
      </c>
      <c r="I885" s="164">
        <v>1</v>
      </c>
      <c r="J885" s="167">
        <v>1</v>
      </c>
      <c r="K885" s="168">
        <f>COUNT(I885:I885)</f>
        <v>1</v>
      </c>
      <c r="L885" s="164"/>
      <c r="M885" s="164"/>
      <c r="N885" s="164"/>
      <c r="O885" s="164"/>
      <c r="P885" s="199"/>
      <c r="Q885" s="195" t="s">
        <v>1689</v>
      </c>
      <c r="R885" s="143"/>
      <c r="S885" s="143"/>
      <c r="T885" s="143"/>
      <c r="U885" s="169" t="s">
        <v>1690</v>
      </c>
      <c r="V885" s="169" t="s">
        <v>1714</v>
      </c>
      <c r="W885" s="163"/>
      <c r="X885" s="164"/>
      <c r="Y885" s="164"/>
      <c r="Z885" s="164"/>
      <c r="AA885" s="163"/>
      <c r="AB885" s="163" t="s">
        <v>1786</v>
      </c>
      <c r="AC885" s="164"/>
      <c r="AD885" s="164"/>
      <c r="AE885" s="163"/>
      <c r="AF885" s="164"/>
      <c r="AG885" s="164"/>
      <c r="AH885" s="170"/>
    </row>
    <row r="886" spans="1:34" ht="15" customHeight="1" x14ac:dyDescent="0.3">
      <c r="A886" s="138">
        <v>6209</v>
      </c>
      <c r="B886" s="163"/>
      <c r="C886" s="164"/>
      <c r="D886" s="164"/>
      <c r="E886" s="161">
        <f>COUNTIF(F886:F887,"&gt;0")</f>
        <v>1</v>
      </c>
      <c r="F886" s="161"/>
      <c r="G886" s="162" t="s">
        <v>3727</v>
      </c>
      <c r="H886" s="162" t="s">
        <v>3728</v>
      </c>
      <c r="I886" s="164"/>
      <c r="J886" s="167"/>
      <c r="K886" s="168"/>
      <c r="L886" s="164"/>
      <c r="M886" s="164"/>
      <c r="N886" s="164"/>
      <c r="O886" s="164"/>
      <c r="P886" s="199"/>
      <c r="Q886" s="143"/>
      <c r="R886" s="143"/>
      <c r="S886" s="143"/>
      <c r="T886" s="143"/>
      <c r="U886" s="143"/>
      <c r="V886" s="143"/>
      <c r="W886" s="163"/>
      <c r="X886" s="164"/>
      <c r="Y886" s="164"/>
      <c r="Z886" s="164"/>
      <c r="AA886" s="163"/>
      <c r="AB886" s="163"/>
      <c r="AC886" s="164"/>
      <c r="AD886" s="164"/>
      <c r="AE886" s="163"/>
      <c r="AF886" s="164"/>
      <c r="AG886" s="164"/>
      <c r="AH886" s="170"/>
    </row>
    <row r="887" spans="1:34" ht="15" customHeight="1" x14ac:dyDescent="0.3">
      <c r="A887" s="138">
        <v>6210</v>
      </c>
      <c r="B887" s="163"/>
      <c r="C887" s="164"/>
      <c r="D887" s="164"/>
      <c r="E887" s="164"/>
      <c r="F887" s="164">
        <f t="shared" ref="F887:F889" si="247">I887</f>
        <v>1</v>
      </c>
      <c r="G887" s="194" t="s">
        <v>3729</v>
      </c>
      <c r="H887" s="166" t="s">
        <v>3730</v>
      </c>
      <c r="I887" s="164">
        <v>1</v>
      </c>
      <c r="J887" s="167">
        <v>1</v>
      </c>
      <c r="K887" s="168">
        <f>COUNT(I887:I887)</f>
        <v>1</v>
      </c>
      <c r="L887" s="164"/>
      <c r="M887" s="164"/>
      <c r="N887" s="164"/>
      <c r="O887" s="164"/>
      <c r="P887" s="199"/>
      <c r="Q887" s="195" t="s">
        <v>1689</v>
      </c>
      <c r="R887" s="143"/>
      <c r="S887" s="143"/>
      <c r="T887" s="143"/>
      <c r="U887" s="169" t="s">
        <v>1690</v>
      </c>
      <c r="V887" s="169" t="s">
        <v>1690</v>
      </c>
      <c r="W887" s="163"/>
      <c r="X887" s="164"/>
      <c r="Y887" s="164"/>
      <c r="Z887" s="164"/>
      <c r="AA887" s="163"/>
      <c r="AB887" s="163" t="s">
        <v>1786</v>
      </c>
      <c r="AC887" s="164"/>
      <c r="AD887" s="164"/>
      <c r="AE887" s="163"/>
      <c r="AF887" s="164"/>
      <c r="AG887" s="164"/>
      <c r="AH887" s="170"/>
    </row>
    <row r="888" spans="1:34" ht="15" customHeight="1" x14ac:dyDescent="0.3">
      <c r="A888" s="138">
        <v>6214</v>
      </c>
      <c r="B888" s="163"/>
      <c r="C888" s="164"/>
      <c r="D888" s="164"/>
      <c r="E888" s="161">
        <f>COUNTIF(F888:F889,"&gt;0")</f>
        <v>1</v>
      </c>
      <c r="F888" s="161"/>
      <c r="G888" s="162" t="s">
        <v>3731</v>
      </c>
      <c r="H888" s="162" t="s">
        <v>3732</v>
      </c>
      <c r="I888" s="164"/>
      <c r="J888" s="167"/>
      <c r="K888" s="168"/>
      <c r="L888" s="164"/>
      <c r="M888" s="164"/>
      <c r="N888" s="164"/>
      <c r="O888" s="164"/>
      <c r="P888" s="199"/>
      <c r="Q888" s="143"/>
      <c r="R888" s="143"/>
      <c r="S888" s="143"/>
      <c r="T888" s="143"/>
      <c r="U888" s="143"/>
      <c r="V888" s="143"/>
      <c r="W888" s="163"/>
      <c r="X888" s="164"/>
      <c r="Y888" s="164"/>
      <c r="Z888" s="164"/>
      <c r="AA888" s="163"/>
      <c r="AB888" s="163"/>
      <c r="AC888" s="164"/>
      <c r="AD888" s="164"/>
      <c r="AE888" s="163"/>
      <c r="AF888" s="164"/>
      <c r="AG888" s="164"/>
      <c r="AH888" s="170"/>
    </row>
    <row r="889" spans="1:34" ht="15" customHeight="1" x14ac:dyDescent="0.3">
      <c r="A889" s="138">
        <v>6215</v>
      </c>
      <c r="B889" s="163"/>
      <c r="C889" s="164"/>
      <c r="D889" s="164"/>
      <c r="E889" s="164"/>
      <c r="F889" s="164">
        <f t="shared" si="247"/>
        <v>1</v>
      </c>
      <c r="G889" s="165" t="s">
        <v>3733</v>
      </c>
      <c r="H889" s="166" t="s">
        <v>3734</v>
      </c>
      <c r="I889" s="164">
        <v>1</v>
      </c>
      <c r="J889" s="167">
        <v>1</v>
      </c>
      <c r="K889" s="168">
        <f>COUNT(I889:I889)</f>
        <v>1</v>
      </c>
      <c r="L889" s="164"/>
      <c r="M889" s="164"/>
      <c r="N889" s="164"/>
      <c r="O889" s="164"/>
      <c r="P889" s="199"/>
      <c r="Q889" s="169" t="s">
        <v>1763</v>
      </c>
      <c r="R889" s="169" t="s">
        <v>1584</v>
      </c>
      <c r="S889" s="169" t="s">
        <v>1584</v>
      </c>
      <c r="T889" s="169" t="s">
        <v>1764</v>
      </c>
      <c r="U889" s="143"/>
      <c r="V889" s="143"/>
      <c r="W889" s="163"/>
      <c r="X889" s="164"/>
      <c r="Y889" s="164"/>
      <c r="Z889" s="164"/>
      <c r="AA889" s="163"/>
      <c r="AB889" s="163" t="s">
        <v>1786</v>
      </c>
      <c r="AC889" s="164"/>
      <c r="AD889" s="164"/>
      <c r="AE889" s="163"/>
      <c r="AF889" s="164"/>
      <c r="AG889" s="164"/>
      <c r="AH889" s="170"/>
    </row>
    <row r="890" spans="1:34" ht="15" customHeight="1" x14ac:dyDescent="0.3">
      <c r="A890" s="138">
        <v>6216</v>
      </c>
      <c r="B890" s="163"/>
      <c r="C890" s="164"/>
      <c r="D890" s="164"/>
      <c r="E890" s="161">
        <f>COUNTIF(F890:F892,"&gt;0")</f>
        <v>2</v>
      </c>
      <c r="F890" s="161"/>
      <c r="G890" s="162" t="s">
        <v>3735</v>
      </c>
      <c r="H890" s="162" t="s">
        <v>3736</v>
      </c>
      <c r="I890" s="164"/>
      <c r="J890" s="167"/>
      <c r="K890" s="168"/>
      <c r="L890" s="164"/>
      <c r="M890" s="164"/>
      <c r="N890" s="164"/>
      <c r="O890" s="164"/>
      <c r="P890" s="199"/>
      <c r="Q890" s="143"/>
      <c r="R890" s="143"/>
      <c r="S890" s="143"/>
      <c r="T890" s="143"/>
      <c r="U890" s="143"/>
      <c r="V890" s="143"/>
      <c r="W890" s="163"/>
      <c r="X890" s="164"/>
      <c r="Y890" s="164"/>
      <c r="Z890" s="164"/>
      <c r="AA890" s="163"/>
      <c r="AB890" s="163"/>
      <c r="AC890" s="164"/>
      <c r="AD890" s="164"/>
      <c r="AE890" s="163"/>
      <c r="AF890" s="164"/>
      <c r="AG890" s="164"/>
      <c r="AH890" s="170"/>
    </row>
    <row r="891" spans="1:34" ht="15" customHeight="1" x14ac:dyDescent="0.3">
      <c r="A891" s="138">
        <v>6218</v>
      </c>
      <c r="B891" s="163"/>
      <c r="C891" s="164"/>
      <c r="D891" s="164"/>
      <c r="E891" s="164"/>
      <c r="F891" s="164">
        <f t="shared" ref="F891:F892" si="248">I891</f>
        <v>1</v>
      </c>
      <c r="G891" s="165" t="s">
        <v>3737</v>
      </c>
      <c r="H891" s="166" t="s">
        <v>3738</v>
      </c>
      <c r="I891" s="164">
        <v>1</v>
      </c>
      <c r="J891" s="167">
        <v>1</v>
      </c>
      <c r="K891" s="168">
        <f t="shared" ref="K891:K892" si="249">COUNT(I891:I891)</f>
        <v>1</v>
      </c>
      <c r="L891" s="164"/>
      <c r="M891" s="164"/>
      <c r="N891" s="164"/>
      <c r="O891" s="164"/>
      <c r="P891" s="199"/>
      <c r="Q891" s="169" t="s">
        <v>1583</v>
      </c>
      <c r="R891" s="169" t="s">
        <v>1584</v>
      </c>
      <c r="S891" s="169" t="s">
        <v>1585</v>
      </c>
      <c r="T891" s="169" t="s">
        <v>1584</v>
      </c>
      <c r="U891" s="143"/>
      <c r="V891" s="143"/>
      <c r="W891" s="163" t="s">
        <v>3739</v>
      </c>
      <c r="X891" s="164"/>
      <c r="Y891" s="164"/>
      <c r="Z891" s="164"/>
      <c r="AA891" s="163"/>
      <c r="AB891" s="163"/>
      <c r="AC891" s="164"/>
      <c r="AD891" s="164"/>
      <c r="AE891" s="163"/>
      <c r="AF891" s="164"/>
      <c r="AG891" s="164"/>
      <c r="AH891" s="170"/>
    </row>
    <row r="892" spans="1:34" ht="15" customHeight="1" x14ac:dyDescent="0.3">
      <c r="A892" s="138">
        <v>6223</v>
      </c>
      <c r="B892" s="163"/>
      <c r="C892" s="164"/>
      <c r="D892" s="164"/>
      <c r="E892" s="164"/>
      <c r="F892" s="164">
        <f t="shared" si="248"/>
        <v>1</v>
      </c>
      <c r="G892" s="165" t="s">
        <v>3740</v>
      </c>
      <c r="H892" s="166" t="s">
        <v>3741</v>
      </c>
      <c r="I892" s="164">
        <v>1</v>
      </c>
      <c r="J892" s="167">
        <v>1</v>
      </c>
      <c r="K892" s="168">
        <f t="shared" si="249"/>
        <v>1</v>
      </c>
      <c r="L892" s="164"/>
      <c r="M892" s="164"/>
      <c r="N892" s="164"/>
      <c r="O892" s="164"/>
      <c r="P892" s="199"/>
      <c r="Q892" s="169" t="s">
        <v>1583</v>
      </c>
      <c r="R892" s="169" t="s">
        <v>1584</v>
      </c>
      <c r="S892" s="169" t="s">
        <v>1585</v>
      </c>
      <c r="T892" s="169" t="s">
        <v>1584</v>
      </c>
      <c r="U892" s="143"/>
      <c r="V892" s="143"/>
      <c r="W892" s="163" t="s">
        <v>3742</v>
      </c>
      <c r="X892" s="164"/>
      <c r="Y892" s="164"/>
      <c r="Z892" s="164"/>
      <c r="AA892" s="163"/>
      <c r="AB892" s="163"/>
      <c r="AC892" s="164"/>
      <c r="AD892" s="164"/>
      <c r="AE892" s="163"/>
      <c r="AF892" s="164"/>
      <c r="AG892" s="164"/>
      <c r="AH892" s="170"/>
    </row>
    <row r="893" spans="1:34" ht="15" customHeight="1" x14ac:dyDescent="0.3">
      <c r="A893" s="138">
        <v>6229</v>
      </c>
      <c r="B893" s="163"/>
      <c r="C893" s="164"/>
      <c r="D893" s="164"/>
      <c r="E893" s="161">
        <f>COUNTIF(F893:F894,"&gt;0")</f>
        <v>1</v>
      </c>
      <c r="F893" s="161"/>
      <c r="G893" s="162" t="s">
        <v>3743</v>
      </c>
      <c r="H893" s="162" t="s">
        <v>3744</v>
      </c>
      <c r="I893" s="164"/>
      <c r="J893" s="167"/>
      <c r="K893" s="168"/>
      <c r="L893" s="164"/>
      <c r="M893" s="164"/>
      <c r="N893" s="164"/>
      <c r="O893" s="164"/>
      <c r="P893" s="199"/>
      <c r="Q893" s="143"/>
      <c r="R893" s="143"/>
      <c r="S893" s="143"/>
      <c r="T893" s="143"/>
      <c r="U893" s="143"/>
      <c r="V893" s="143"/>
      <c r="W893" s="163"/>
      <c r="X893" s="164"/>
      <c r="Y893" s="164"/>
      <c r="Z893" s="164"/>
      <c r="AA893" s="163"/>
      <c r="AB893" s="163"/>
      <c r="AC893" s="164"/>
      <c r="AD893" s="164"/>
      <c r="AE893" s="163"/>
      <c r="AF893" s="164"/>
      <c r="AG893" s="164"/>
      <c r="AH893" s="170"/>
    </row>
    <row r="894" spans="1:34" ht="15" customHeight="1" x14ac:dyDescent="0.3">
      <c r="A894" s="138">
        <v>6234</v>
      </c>
      <c r="B894" s="163"/>
      <c r="C894" s="164"/>
      <c r="D894" s="164"/>
      <c r="E894" s="164"/>
      <c r="F894" s="164">
        <f t="shared" ref="F894" si="250">I894</f>
        <v>1</v>
      </c>
      <c r="G894" s="178" t="s">
        <v>3745</v>
      </c>
      <c r="H894" s="179" t="s">
        <v>3746</v>
      </c>
      <c r="I894" s="164">
        <v>1</v>
      </c>
      <c r="J894" s="167">
        <v>1</v>
      </c>
      <c r="K894" s="144"/>
      <c r="L894" s="168">
        <f>COUNT(I894:I894)</f>
        <v>1</v>
      </c>
      <c r="M894" s="164"/>
      <c r="N894" s="164"/>
      <c r="O894" s="164"/>
      <c r="P894" s="199"/>
      <c r="Q894" s="169" t="s">
        <v>1583</v>
      </c>
      <c r="R894" s="169" t="s">
        <v>1584</v>
      </c>
      <c r="S894" s="169" t="s">
        <v>1585</v>
      </c>
      <c r="T894" s="143"/>
      <c r="U894" s="143"/>
      <c r="V894" s="143"/>
      <c r="W894" s="163" t="s">
        <v>3747</v>
      </c>
      <c r="X894" s="164"/>
      <c r="Y894" s="164"/>
      <c r="Z894" s="164"/>
      <c r="AA894" s="163"/>
      <c r="AB894" s="163"/>
      <c r="AC894" s="164"/>
      <c r="AD894" s="164"/>
      <c r="AE894" s="163"/>
      <c r="AF894" s="164"/>
      <c r="AG894" s="164"/>
      <c r="AH894" s="170"/>
    </row>
    <row r="895" spans="1:34" ht="15" customHeight="1" x14ac:dyDescent="0.3">
      <c r="A895" s="138">
        <v>6248</v>
      </c>
      <c r="B895" s="163"/>
      <c r="C895" s="164"/>
      <c r="D895" s="164"/>
      <c r="E895" s="161">
        <f>COUNTIF(F895:F896,"&gt;0")</f>
        <v>1</v>
      </c>
      <c r="F895" s="161"/>
      <c r="G895" s="162" t="s">
        <v>3748</v>
      </c>
      <c r="H895" s="162" t="s">
        <v>3749</v>
      </c>
      <c r="I895" s="164"/>
      <c r="J895" s="167"/>
      <c r="K895" s="168"/>
      <c r="L895" s="164"/>
      <c r="M895" s="164"/>
      <c r="N895" s="164"/>
      <c r="O895" s="164"/>
      <c r="P895" s="199"/>
      <c r="Q895" s="143"/>
      <c r="R895" s="143"/>
      <c r="S895" s="143"/>
      <c r="T895" s="143"/>
      <c r="U895" s="143"/>
      <c r="V895" s="143"/>
      <c r="W895" s="163"/>
      <c r="X895" s="164"/>
      <c r="Y895" s="164"/>
      <c r="Z895" s="164"/>
      <c r="AA895" s="163"/>
      <c r="AB895" s="163"/>
      <c r="AC895" s="164"/>
      <c r="AD895" s="164"/>
      <c r="AE895" s="163"/>
      <c r="AF895" s="164"/>
      <c r="AG895" s="164"/>
      <c r="AH895" s="170"/>
    </row>
    <row r="896" spans="1:34" ht="15" customHeight="1" x14ac:dyDescent="0.3">
      <c r="A896" s="138">
        <v>6250</v>
      </c>
      <c r="B896" s="163"/>
      <c r="C896" s="164"/>
      <c r="D896" s="164"/>
      <c r="E896" s="164"/>
      <c r="F896" s="164">
        <f t="shared" ref="F896:F915" si="251">I896</f>
        <v>1</v>
      </c>
      <c r="G896" s="165" t="s">
        <v>3750</v>
      </c>
      <c r="H896" s="166" t="s">
        <v>3751</v>
      </c>
      <c r="I896" s="164">
        <v>1</v>
      </c>
      <c r="J896" s="167">
        <v>1</v>
      </c>
      <c r="K896" s="168">
        <f>COUNT(I896:I896)</f>
        <v>1</v>
      </c>
      <c r="L896" s="164"/>
      <c r="M896" s="164"/>
      <c r="N896" s="164"/>
      <c r="O896" s="164"/>
      <c r="P896" s="199"/>
      <c r="Q896" s="169" t="s">
        <v>1763</v>
      </c>
      <c r="R896" s="169" t="s">
        <v>1584</v>
      </c>
      <c r="S896" s="169" t="s">
        <v>1584</v>
      </c>
      <c r="T896" s="169" t="s">
        <v>1764</v>
      </c>
      <c r="U896" s="143"/>
      <c r="V896" s="143"/>
      <c r="W896" s="163" t="s">
        <v>3752</v>
      </c>
      <c r="X896" s="164"/>
      <c r="Y896" s="164"/>
      <c r="Z896" s="164"/>
      <c r="AA896" s="163"/>
      <c r="AB896" s="163"/>
      <c r="AC896" s="164"/>
      <c r="AD896" s="164"/>
      <c r="AE896" s="163"/>
      <c r="AF896" s="164"/>
      <c r="AG896" s="164"/>
      <c r="AH896" s="170"/>
    </row>
    <row r="897" spans="1:34" ht="15" customHeight="1" x14ac:dyDescent="0.3">
      <c r="A897" s="138">
        <v>6253</v>
      </c>
      <c r="B897" s="163"/>
      <c r="C897" s="164"/>
      <c r="D897" s="164"/>
      <c r="E897" s="161">
        <f>COUNTIF(F897:F898,"&gt;0")</f>
        <v>1</v>
      </c>
      <c r="F897" s="161"/>
      <c r="G897" s="162" t="s">
        <v>3753</v>
      </c>
      <c r="H897" s="162" t="s">
        <v>3754</v>
      </c>
      <c r="I897" s="164"/>
      <c r="J897" s="167"/>
      <c r="K897" s="168"/>
      <c r="L897" s="164"/>
      <c r="M897" s="164"/>
      <c r="N897" s="164"/>
      <c r="O897" s="164"/>
      <c r="P897" s="199"/>
      <c r="Q897" s="143"/>
      <c r="R897" s="143"/>
      <c r="S897" s="143"/>
      <c r="T897" s="143"/>
      <c r="U897" s="143"/>
      <c r="V897" s="143"/>
      <c r="W897" s="163"/>
      <c r="X897" s="164"/>
      <c r="Y897" s="164"/>
      <c r="Z897" s="164"/>
      <c r="AA897" s="163"/>
      <c r="AB897" s="163"/>
      <c r="AC897" s="164"/>
      <c r="AD897" s="164"/>
      <c r="AE897" s="163"/>
      <c r="AF897" s="164"/>
      <c r="AG897" s="164"/>
      <c r="AH897" s="170"/>
    </row>
    <row r="898" spans="1:34" ht="15" customHeight="1" x14ac:dyDescent="0.3">
      <c r="A898" s="138">
        <v>6254</v>
      </c>
      <c r="B898" s="163"/>
      <c r="C898" s="164"/>
      <c r="D898" s="164"/>
      <c r="E898" s="164"/>
      <c r="F898" s="164">
        <f t="shared" si="251"/>
        <v>1</v>
      </c>
      <c r="G898" s="165" t="s">
        <v>3755</v>
      </c>
      <c r="H898" s="166" t="s">
        <v>3756</v>
      </c>
      <c r="I898" s="164">
        <v>1</v>
      </c>
      <c r="J898" s="167">
        <v>1</v>
      </c>
      <c r="K898" s="168">
        <f>COUNT(I898:I898)</f>
        <v>1</v>
      </c>
      <c r="L898" s="164"/>
      <c r="M898" s="164"/>
      <c r="N898" s="164"/>
      <c r="O898" s="164"/>
      <c r="P898" s="199"/>
      <c r="Q898" s="169" t="s">
        <v>1763</v>
      </c>
      <c r="R898" s="169" t="s">
        <v>1584</v>
      </c>
      <c r="S898" s="169" t="s">
        <v>1584</v>
      </c>
      <c r="T898" s="169" t="s">
        <v>1764</v>
      </c>
      <c r="U898" s="143"/>
      <c r="V898" s="143"/>
      <c r="W898" s="163" t="s">
        <v>3757</v>
      </c>
      <c r="X898" s="164"/>
      <c r="Y898" s="164"/>
      <c r="Z898" s="164"/>
      <c r="AA898" s="163"/>
      <c r="AB898" s="163" t="s">
        <v>1786</v>
      </c>
      <c r="AC898" s="164"/>
      <c r="AD898" s="164"/>
      <c r="AE898" s="163"/>
      <c r="AF898" s="164"/>
      <c r="AG898" s="164"/>
      <c r="AH898" s="170"/>
    </row>
    <row r="899" spans="1:34" ht="15" customHeight="1" x14ac:dyDescent="0.3">
      <c r="A899" s="138">
        <v>6255</v>
      </c>
      <c r="B899" s="163"/>
      <c r="C899" s="164"/>
      <c r="D899" s="164"/>
      <c r="E899" s="161">
        <f>COUNTIF(F899:F904,"&gt;0")</f>
        <v>5</v>
      </c>
      <c r="F899" s="161"/>
      <c r="G899" s="162" t="s">
        <v>3758</v>
      </c>
      <c r="H899" s="162" t="s">
        <v>3759</v>
      </c>
      <c r="I899" s="164"/>
      <c r="J899" s="167"/>
      <c r="K899" s="168"/>
      <c r="L899" s="164"/>
      <c r="M899" s="164"/>
      <c r="N899" s="164"/>
      <c r="O899" s="164"/>
      <c r="P899" s="199"/>
      <c r="Q899" s="143"/>
      <c r="R899" s="143"/>
      <c r="S899" s="143"/>
      <c r="T899" s="143"/>
      <c r="U899" s="143"/>
      <c r="V899" s="143"/>
      <c r="W899" s="163"/>
      <c r="X899" s="164"/>
      <c r="Y899" s="164"/>
      <c r="Z899" s="164"/>
      <c r="AA899" s="163"/>
      <c r="AB899" s="163"/>
      <c r="AC899" s="164"/>
      <c r="AD899" s="164"/>
      <c r="AE899" s="163"/>
      <c r="AF899" s="164"/>
      <c r="AG899" s="164"/>
      <c r="AH899" s="170"/>
    </row>
    <row r="900" spans="1:34" ht="15" customHeight="1" x14ac:dyDescent="0.3">
      <c r="A900" s="138">
        <v>6260</v>
      </c>
      <c r="B900" s="163"/>
      <c r="C900" s="164"/>
      <c r="D900" s="164"/>
      <c r="E900" s="164"/>
      <c r="F900" s="164">
        <f t="shared" ref="F900:F904" si="252">I900</f>
        <v>1</v>
      </c>
      <c r="G900" s="165" t="s">
        <v>3760</v>
      </c>
      <c r="H900" s="166" t="s">
        <v>3761</v>
      </c>
      <c r="I900" s="164">
        <v>1</v>
      </c>
      <c r="J900" s="167">
        <v>1</v>
      </c>
      <c r="K900" s="168">
        <f t="shared" ref="K900:K904" si="253">COUNT(I900:I900)</f>
        <v>1</v>
      </c>
      <c r="L900" s="164"/>
      <c r="M900" s="164"/>
      <c r="N900" s="164"/>
      <c r="O900" s="164"/>
      <c r="P900" s="199"/>
      <c r="Q900" s="169" t="s">
        <v>1763</v>
      </c>
      <c r="R900" s="169" t="s">
        <v>1584</v>
      </c>
      <c r="S900" s="169" t="s">
        <v>1584</v>
      </c>
      <c r="T900" s="169" t="s">
        <v>1764</v>
      </c>
      <c r="U900" s="143"/>
      <c r="V900" s="143"/>
      <c r="W900" s="163" t="s">
        <v>3762</v>
      </c>
      <c r="X900" s="164"/>
      <c r="Y900" s="164"/>
      <c r="Z900" s="164"/>
      <c r="AA900" s="163"/>
      <c r="AB900" s="163" t="s">
        <v>1765</v>
      </c>
      <c r="AC900" s="164"/>
      <c r="AD900" s="164"/>
      <c r="AE900" s="163"/>
      <c r="AF900" s="164"/>
      <c r="AG900" s="164"/>
      <c r="AH900" s="170"/>
    </row>
    <row r="901" spans="1:34" ht="15" customHeight="1" x14ac:dyDescent="0.3">
      <c r="A901" s="138">
        <v>6261</v>
      </c>
      <c r="B901" s="163"/>
      <c r="C901" s="164"/>
      <c r="D901" s="164"/>
      <c r="E901" s="164"/>
      <c r="F901" s="164">
        <f t="shared" si="252"/>
        <v>1</v>
      </c>
      <c r="G901" s="165" t="s">
        <v>3763</v>
      </c>
      <c r="H901" s="166" t="s">
        <v>3764</v>
      </c>
      <c r="I901" s="164">
        <v>1</v>
      </c>
      <c r="J901" s="167">
        <v>1</v>
      </c>
      <c r="K901" s="168">
        <f t="shared" si="253"/>
        <v>1</v>
      </c>
      <c r="L901" s="164"/>
      <c r="M901" s="164"/>
      <c r="N901" s="164"/>
      <c r="O901" s="164"/>
      <c r="P901" s="199"/>
      <c r="Q901" s="169" t="s">
        <v>1763</v>
      </c>
      <c r="R901" s="169" t="s">
        <v>1584</v>
      </c>
      <c r="S901" s="169" t="s">
        <v>1584</v>
      </c>
      <c r="T901" s="169" t="s">
        <v>1764</v>
      </c>
      <c r="U901" s="143"/>
      <c r="V901" s="143"/>
      <c r="W901" s="163" t="s">
        <v>3765</v>
      </c>
      <c r="X901" s="164"/>
      <c r="Y901" s="164"/>
      <c r="Z901" s="164"/>
      <c r="AA901" s="163"/>
      <c r="AB901" s="163" t="s">
        <v>1765</v>
      </c>
      <c r="AC901" s="164"/>
      <c r="AD901" s="164"/>
      <c r="AE901" s="163"/>
      <c r="AF901" s="164"/>
      <c r="AG901" s="164"/>
      <c r="AH901" s="170"/>
    </row>
    <row r="902" spans="1:34" ht="15" customHeight="1" x14ac:dyDescent="0.3">
      <c r="A902" s="138">
        <v>6262</v>
      </c>
      <c r="B902" s="163"/>
      <c r="C902" s="164"/>
      <c r="D902" s="164"/>
      <c r="E902" s="164"/>
      <c r="F902" s="164">
        <f t="shared" si="252"/>
        <v>1</v>
      </c>
      <c r="G902" s="165" t="s">
        <v>3766</v>
      </c>
      <c r="H902" s="166" t="s">
        <v>3767</v>
      </c>
      <c r="I902" s="164">
        <v>1</v>
      </c>
      <c r="J902" s="167">
        <v>1</v>
      </c>
      <c r="K902" s="168">
        <f t="shared" si="253"/>
        <v>1</v>
      </c>
      <c r="L902" s="164"/>
      <c r="M902" s="164"/>
      <c r="N902" s="164"/>
      <c r="O902" s="164"/>
      <c r="P902" s="199"/>
      <c r="Q902" s="169" t="s">
        <v>1763</v>
      </c>
      <c r="R902" s="169" t="s">
        <v>1584</v>
      </c>
      <c r="S902" s="169" t="s">
        <v>1584</v>
      </c>
      <c r="T902" s="169" t="s">
        <v>1764</v>
      </c>
      <c r="U902" s="143"/>
      <c r="V902" s="143"/>
      <c r="W902" s="163" t="s">
        <v>3768</v>
      </c>
      <c r="X902" s="164"/>
      <c r="Y902" s="164"/>
      <c r="Z902" s="164"/>
      <c r="AA902" s="163"/>
      <c r="AB902" s="163" t="s">
        <v>1765</v>
      </c>
      <c r="AC902" s="164"/>
      <c r="AD902" s="164"/>
      <c r="AE902" s="163"/>
      <c r="AF902" s="164"/>
      <c r="AG902" s="164"/>
      <c r="AH902" s="170"/>
    </row>
    <row r="903" spans="1:34" ht="15" customHeight="1" x14ac:dyDescent="0.3">
      <c r="A903" s="138">
        <v>6265</v>
      </c>
      <c r="B903" s="163"/>
      <c r="C903" s="164"/>
      <c r="D903" s="164"/>
      <c r="E903" s="164"/>
      <c r="F903" s="164">
        <f t="shared" si="252"/>
        <v>1</v>
      </c>
      <c r="G903" s="165" t="s">
        <v>3769</v>
      </c>
      <c r="H903" s="166" t="s">
        <v>3770</v>
      </c>
      <c r="I903" s="164">
        <v>1</v>
      </c>
      <c r="J903" s="167">
        <v>1</v>
      </c>
      <c r="K903" s="168">
        <f t="shared" si="253"/>
        <v>1</v>
      </c>
      <c r="L903" s="164"/>
      <c r="M903" s="164"/>
      <c r="N903" s="164"/>
      <c r="O903" s="164"/>
      <c r="P903" s="199"/>
      <c r="Q903" s="169" t="s">
        <v>1763</v>
      </c>
      <c r="R903" s="169" t="s">
        <v>1584</v>
      </c>
      <c r="S903" s="169" t="s">
        <v>1584</v>
      </c>
      <c r="T903" s="169" t="s">
        <v>1764</v>
      </c>
      <c r="U903" s="143"/>
      <c r="V903" s="143"/>
      <c r="W903" s="163"/>
      <c r="X903" s="164"/>
      <c r="Y903" s="164"/>
      <c r="Z903" s="164"/>
      <c r="AA903" s="163"/>
      <c r="AB903" s="163" t="s">
        <v>1765</v>
      </c>
      <c r="AC903" s="164"/>
      <c r="AD903" s="164"/>
      <c r="AE903" s="163"/>
      <c r="AF903" s="164"/>
      <c r="AG903" s="164"/>
      <c r="AH903" s="170"/>
    </row>
    <row r="904" spans="1:34" ht="15" customHeight="1" x14ac:dyDescent="0.3">
      <c r="A904" s="138">
        <v>6266</v>
      </c>
      <c r="B904" s="163"/>
      <c r="C904" s="164"/>
      <c r="D904" s="164"/>
      <c r="E904" s="164"/>
      <c r="F904" s="164">
        <f t="shared" si="252"/>
        <v>1</v>
      </c>
      <c r="G904" s="165" t="s">
        <v>3771</v>
      </c>
      <c r="H904" s="166" t="s">
        <v>3772</v>
      </c>
      <c r="I904" s="164">
        <v>1</v>
      </c>
      <c r="J904" s="167">
        <v>1</v>
      </c>
      <c r="K904" s="168">
        <f t="shared" si="253"/>
        <v>1</v>
      </c>
      <c r="L904" s="164"/>
      <c r="M904" s="164"/>
      <c r="N904" s="164"/>
      <c r="O904" s="164"/>
      <c r="P904" s="199"/>
      <c r="Q904" s="169" t="s">
        <v>1763</v>
      </c>
      <c r="R904" s="169" t="s">
        <v>1584</v>
      </c>
      <c r="S904" s="169" t="s">
        <v>1584</v>
      </c>
      <c r="T904" s="169" t="s">
        <v>1764</v>
      </c>
      <c r="U904" s="143"/>
      <c r="V904" s="143"/>
      <c r="W904" s="163"/>
      <c r="X904" s="164"/>
      <c r="Y904" s="164"/>
      <c r="Z904" s="164"/>
      <c r="AA904" s="163"/>
      <c r="AB904" s="163" t="s">
        <v>1765</v>
      </c>
      <c r="AC904" s="164"/>
      <c r="AD904" s="164"/>
      <c r="AE904" s="163"/>
      <c r="AF904" s="164"/>
      <c r="AG904" s="164"/>
      <c r="AH904" s="170"/>
    </row>
    <row r="905" spans="1:34" ht="15" customHeight="1" x14ac:dyDescent="0.3">
      <c r="A905" s="138">
        <v>6269</v>
      </c>
      <c r="B905" s="163"/>
      <c r="C905" s="164"/>
      <c r="D905" s="164"/>
      <c r="E905" s="161">
        <f>COUNTIF(F905:F908,"&gt;0")</f>
        <v>3</v>
      </c>
      <c r="F905" s="161"/>
      <c r="G905" s="162" t="s">
        <v>3773</v>
      </c>
      <c r="H905" s="162" t="s">
        <v>3774</v>
      </c>
      <c r="I905" s="164"/>
      <c r="J905" s="167"/>
      <c r="K905" s="168"/>
      <c r="L905" s="164"/>
      <c r="M905" s="164"/>
      <c r="N905" s="164"/>
      <c r="O905" s="164"/>
      <c r="P905" s="199"/>
      <c r="Q905" s="143"/>
      <c r="R905" s="143"/>
      <c r="S905" s="143"/>
      <c r="T905" s="143"/>
      <c r="U905" s="143"/>
      <c r="V905" s="143"/>
      <c r="W905" s="163"/>
      <c r="X905" s="164"/>
      <c r="Y905" s="164"/>
      <c r="Z905" s="164"/>
      <c r="AA905" s="163"/>
      <c r="AB905" s="163"/>
      <c r="AC905" s="164"/>
      <c r="AD905" s="164"/>
      <c r="AE905" s="163"/>
      <c r="AF905" s="164"/>
      <c r="AG905" s="164"/>
      <c r="AH905" s="170"/>
    </row>
    <row r="906" spans="1:34" ht="15" customHeight="1" x14ac:dyDescent="0.3">
      <c r="A906" s="138">
        <v>6271</v>
      </c>
      <c r="B906" s="163"/>
      <c r="C906" s="164"/>
      <c r="D906" s="164"/>
      <c r="E906" s="164"/>
      <c r="F906" s="164">
        <f>I906</f>
        <v>1</v>
      </c>
      <c r="G906" s="165" t="s">
        <v>3775</v>
      </c>
      <c r="H906" s="166" t="s">
        <v>3776</v>
      </c>
      <c r="I906" s="164">
        <v>1</v>
      </c>
      <c r="J906" s="167">
        <v>1</v>
      </c>
      <c r="K906" s="168">
        <f>COUNT(I906:I906)</f>
        <v>1</v>
      </c>
      <c r="L906" s="164"/>
      <c r="M906" s="164"/>
      <c r="N906" s="164"/>
      <c r="O906" s="164"/>
      <c r="P906" s="199"/>
      <c r="Q906" s="169" t="s">
        <v>1583</v>
      </c>
      <c r="R906" s="169" t="s">
        <v>1584</v>
      </c>
      <c r="S906" s="169" t="s">
        <v>1585</v>
      </c>
      <c r="T906" s="143"/>
      <c r="U906" s="143"/>
      <c r="V906" s="143"/>
      <c r="W906" s="163" t="s">
        <v>3777</v>
      </c>
      <c r="X906" s="164"/>
      <c r="Y906" s="164"/>
      <c r="Z906" s="164"/>
      <c r="AA906" s="163"/>
      <c r="AB906" s="163"/>
      <c r="AC906" s="164"/>
      <c r="AD906" s="164"/>
      <c r="AE906" s="163"/>
      <c r="AF906" s="164"/>
      <c r="AG906" s="164"/>
      <c r="AH906" s="170"/>
    </row>
    <row r="907" spans="1:34" ht="15" customHeight="1" x14ac:dyDescent="0.3">
      <c r="A907" s="138">
        <v>6272</v>
      </c>
      <c r="B907" s="163"/>
      <c r="C907" s="164"/>
      <c r="D907" s="164"/>
      <c r="E907" s="164"/>
      <c r="F907" s="164">
        <f>I907</f>
        <v>1</v>
      </c>
      <c r="G907" s="165" t="s">
        <v>3778</v>
      </c>
      <c r="H907" s="166" t="s">
        <v>3779</v>
      </c>
      <c r="I907" s="164">
        <v>1</v>
      </c>
      <c r="J907" s="167">
        <v>1</v>
      </c>
      <c r="K907" s="168">
        <f>COUNT(I907:I907)</f>
        <v>1</v>
      </c>
      <c r="L907" s="164"/>
      <c r="M907" s="164"/>
      <c r="N907" s="164"/>
      <c r="O907" s="164"/>
      <c r="P907" s="199"/>
      <c r="Q907" s="169" t="s">
        <v>1583</v>
      </c>
      <c r="R907" s="169" t="s">
        <v>1584</v>
      </c>
      <c r="S907" s="169" t="s">
        <v>1585</v>
      </c>
      <c r="T907" s="143"/>
      <c r="U907" s="143"/>
      <c r="V907" s="143"/>
      <c r="W907" s="163" t="s">
        <v>3780</v>
      </c>
      <c r="X907" s="164"/>
      <c r="Y907" s="164"/>
      <c r="Z907" s="164"/>
      <c r="AA907" s="163"/>
      <c r="AB907" s="163"/>
      <c r="AC907" s="164"/>
      <c r="AD907" s="164"/>
      <c r="AE907" s="163"/>
      <c r="AF907" s="164"/>
      <c r="AG907" s="164"/>
      <c r="AH907" s="170"/>
    </row>
    <row r="908" spans="1:34" ht="15" customHeight="1" x14ac:dyDescent="0.3">
      <c r="A908" s="138">
        <v>6273</v>
      </c>
      <c r="B908" s="163"/>
      <c r="C908" s="164"/>
      <c r="D908" s="164"/>
      <c r="E908" s="164"/>
      <c r="F908" s="164">
        <f>I908</f>
        <v>1</v>
      </c>
      <c r="G908" s="178" t="s">
        <v>3781</v>
      </c>
      <c r="H908" s="179" t="s">
        <v>3782</v>
      </c>
      <c r="I908" s="164">
        <v>1</v>
      </c>
      <c r="J908" s="167">
        <v>1</v>
      </c>
      <c r="K908" s="144"/>
      <c r="L908" s="168">
        <f>COUNT(I908:I908)</f>
        <v>1</v>
      </c>
      <c r="M908" s="164"/>
      <c r="N908" s="164"/>
      <c r="O908" s="164"/>
      <c r="P908" s="199"/>
      <c r="Q908" s="169" t="s">
        <v>1583</v>
      </c>
      <c r="R908" s="169" t="s">
        <v>1584</v>
      </c>
      <c r="S908" s="169" t="s">
        <v>1585</v>
      </c>
      <c r="T908" s="143"/>
      <c r="U908" s="143"/>
      <c r="V908" s="143"/>
      <c r="W908" s="163" t="s">
        <v>3783</v>
      </c>
      <c r="X908" s="164"/>
      <c r="Y908" s="164"/>
      <c r="Z908" s="164"/>
      <c r="AA908" s="163"/>
      <c r="AB908" s="163"/>
      <c r="AC908" s="164"/>
      <c r="AD908" s="164"/>
      <c r="AE908" s="163"/>
      <c r="AF908" s="164"/>
      <c r="AG908" s="164"/>
      <c r="AH908" s="170"/>
    </row>
    <row r="909" spans="1:34" ht="15" customHeight="1" x14ac:dyDescent="0.3">
      <c r="A909" s="138">
        <v>6284</v>
      </c>
      <c r="B909" s="163"/>
      <c r="C909" s="164"/>
      <c r="D909" s="164"/>
      <c r="E909" s="161">
        <f>COUNTIF(F909:F910,"&gt;0")</f>
        <v>1</v>
      </c>
      <c r="F909" s="161"/>
      <c r="G909" s="162" t="s">
        <v>3784</v>
      </c>
      <c r="H909" s="162" t="s">
        <v>3785</v>
      </c>
      <c r="I909" s="164"/>
      <c r="J909" s="167"/>
      <c r="K909" s="168"/>
      <c r="L909" s="164"/>
      <c r="M909" s="164"/>
      <c r="N909" s="164"/>
      <c r="O909" s="164"/>
      <c r="P909" s="199"/>
      <c r="Q909" s="143"/>
      <c r="R909" s="143"/>
      <c r="S909" s="143"/>
      <c r="T909" s="143"/>
      <c r="U909" s="143"/>
      <c r="V909" s="143"/>
      <c r="W909" s="163"/>
      <c r="X909" s="164"/>
      <c r="Y909" s="164"/>
      <c r="Z909" s="164"/>
      <c r="AA909" s="163"/>
      <c r="AB909" s="163"/>
      <c r="AC909" s="164"/>
      <c r="AD909" s="164"/>
      <c r="AE909" s="163"/>
      <c r="AF909" s="164"/>
      <c r="AG909" s="164"/>
      <c r="AH909" s="170"/>
    </row>
    <row r="910" spans="1:34" ht="15" customHeight="1" x14ac:dyDescent="0.3">
      <c r="A910" s="138">
        <v>6286</v>
      </c>
      <c r="B910" s="163"/>
      <c r="C910" s="164"/>
      <c r="D910" s="164"/>
      <c r="E910" s="164"/>
      <c r="F910" s="164">
        <f t="shared" si="251"/>
        <v>1</v>
      </c>
      <c r="G910" s="165" t="s">
        <v>3786</v>
      </c>
      <c r="H910" s="166" t="s">
        <v>3787</v>
      </c>
      <c r="I910" s="164">
        <v>1</v>
      </c>
      <c r="J910" s="167">
        <v>1</v>
      </c>
      <c r="K910" s="168">
        <f>COUNT(I910:I910)</f>
        <v>1</v>
      </c>
      <c r="L910" s="164"/>
      <c r="M910" s="164"/>
      <c r="N910" s="164"/>
      <c r="O910" s="164"/>
      <c r="P910" s="199"/>
      <c r="Q910" s="169" t="s">
        <v>1763</v>
      </c>
      <c r="R910" s="169" t="s">
        <v>1584</v>
      </c>
      <c r="S910" s="169" t="s">
        <v>1584</v>
      </c>
      <c r="T910" s="169" t="s">
        <v>1764</v>
      </c>
      <c r="U910" s="143"/>
      <c r="V910" s="143"/>
      <c r="W910" s="163" t="s">
        <v>3788</v>
      </c>
      <c r="X910" s="164"/>
      <c r="Y910" s="164"/>
      <c r="Z910" s="164"/>
      <c r="AA910" s="163"/>
      <c r="AB910" s="163" t="s">
        <v>1765</v>
      </c>
      <c r="AC910" s="164"/>
      <c r="AD910" s="164"/>
      <c r="AE910" s="163"/>
      <c r="AF910" s="164"/>
      <c r="AG910" s="164"/>
      <c r="AH910" s="170"/>
    </row>
    <row r="911" spans="1:34" ht="15" customHeight="1" x14ac:dyDescent="0.3">
      <c r="A911" s="138">
        <v>6298</v>
      </c>
      <c r="B911" s="163"/>
      <c r="C911" s="164"/>
      <c r="D911" s="164"/>
      <c r="E911" s="161">
        <f>COUNTIF(F911:F913,"&gt;0")</f>
        <v>2</v>
      </c>
      <c r="F911" s="161"/>
      <c r="G911" s="162" t="s">
        <v>3789</v>
      </c>
      <c r="H911" s="162" t="s">
        <v>3790</v>
      </c>
      <c r="I911" s="164"/>
      <c r="J911" s="167"/>
      <c r="K911" s="168"/>
      <c r="L911" s="164"/>
      <c r="M911" s="164"/>
      <c r="N911" s="164"/>
      <c r="O911" s="164"/>
      <c r="P911" s="199"/>
      <c r="Q911" s="143"/>
      <c r="R911" s="143"/>
      <c r="S911" s="143"/>
      <c r="T911" s="143"/>
      <c r="U911" s="143"/>
      <c r="V911" s="143"/>
      <c r="W911" s="163"/>
      <c r="X911" s="164"/>
      <c r="Y911" s="164"/>
      <c r="Z911" s="164"/>
      <c r="AA911" s="163"/>
      <c r="AB911" s="163"/>
      <c r="AC911" s="164"/>
      <c r="AD911" s="164"/>
      <c r="AE911" s="163"/>
      <c r="AF911" s="164"/>
      <c r="AG911" s="164"/>
      <c r="AH911" s="170"/>
    </row>
    <row r="912" spans="1:34" ht="15" customHeight="1" x14ac:dyDescent="0.3">
      <c r="A912" s="138">
        <v>6299</v>
      </c>
      <c r="B912" s="163"/>
      <c r="C912" s="164"/>
      <c r="D912" s="164"/>
      <c r="E912" s="164"/>
      <c r="F912" s="164">
        <f t="shared" si="251"/>
        <v>1</v>
      </c>
      <c r="G912" s="194" t="s">
        <v>3791</v>
      </c>
      <c r="H912" s="163" t="s">
        <v>3792</v>
      </c>
      <c r="I912" s="164">
        <v>1</v>
      </c>
      <c r="J912" s="167">
        <v>1</v>
      </c>
      <c r="K912" s="168">
        <f>COUNT(I912:I912)</f>
        <v>1</v>
      </c>
      <c r="L912" s="164"/>
      <c r="M912" s="164"/>
      <c r="N912" s="164"/>
      <c r="O912" s="164"/>
      <c r="P912" s="199"/>
      <c r="Q912" s="195" t="s">
        <v>1689</v>
      </c>
      <c r="R912" s="143"/>
      <c r="S912" s="143"/>
      <c r="T912" s="143"/>
      <c r="U912" s="169" t="s">
        <v>1690</v>
      </c>
      <c r="V912" s="169" t="s">
        <v>1690</v>
      </c>
      <c r="W912" s="163" t="s">
        <v>3793</v>
      </c>
      <c r="X912" s="164"/>
      <c r="Y912" s="164"/>
      <c r="Z912" s="164"/>
      <c r="AA912" s="163"/>
      <c r="AB912" s="163"/>
      <c r="AC912" s="164"/>
      <c r="AD912" s="164"/>
      <c r="AE912" s="163"/>
      <c r="AF912" s="164"/>
      <c r="AG912" s="164"/>
      <c r="AH912" s="170"/>
    </row>
    <row r="913" spans="1:34" ht="15" customHeight="1" x14ac:dyDescent="0.3">
      <c r="A913" s="138">
        <v>6301</v>
      </c>
      <c r="B913" s="163"/>
      <c r="C913" s="164"/>
      <c r="D913" s="164"/>
      <c r="E913" s="164"/>
      <c r="F913" s="164">
        <f t="shared" si="251"/>
        <v>1</v>
      </c>
      <c r="G913" s="194" t="s">
        <v>3794</v>
      </c>
      <c r="H913" s="163" t="s">
        <v>3795</v>
      </c>
      <c r="I913" s="164">
        <v>1</v>
      </c>
      <c r="J913" s="167">
        <v>1</v>
      </c>
      <c r="K913" s="168">
        <f>COUNT(I913:I913)</f>
        <v>1</v>
      </c>
      <c r="L913" s="164"/>
      <c r="M913" s="164"/>
      <c r="N913" s="164"/>
      <c r="O913" s="164"/>
      <c r="P913" s="199"/>
      <c r="Q913" s="195" t="s">
        <v>1689</v>
      </c>
      <c r="R913" s="143"/>
      <c r="S913" s="143"/>
      <c r="T913" s="143"/>
      <c r="U913" s="169" t="s">
        <v>1690</v>
      </c>
      <c r="V913" s="169" t="s">
        <v>1714</v>
      </c>
      <c r="W913" s="163" t="s">
        <v>3796</v>
      </c>
      <c r="X913" s="164"/>
      <c r="Y913" s="164"/>
      <c r="Z913" s="164"/>
      <c r="AA913" s="163"/>
      <c r="AB913" s="163" t="s">
        <v>1786</v>
      </c>
      <c r="AC913" s="164"/>
      <c r="AD913" s="164"/>
      <c r="AE913" s="163"/>
      <c r="AF913" s="164"/>
      <c r="AG913" s="164"/>
      <c r="AH913" s="170"/>
    </row>
    <row r="914" spans="1:34" ht="15" customHeight="1" x14ac:dyDescent="0.3">
      <c r="A914" s="138">
        <v>6306</v>
      </c>
      <c r="B914" s="163"/>
      <c r="C914" s="164"/>
      <c r="D914" s="164"/>
      <c r="E914" s="161">
        <f>COUNTIF(F914:F915,"&gt;0")</f>
        <v>1</v>
      </c>
      <c r="F914" s="161"/>
      <c r="G914" s="162" t="s">
        <v>3797</v>
      </c>
      <c r="H914" s="162" t="s">
        <v>3798</v>
      </c>
      <c r="I914" s="164"/>
      <c r="J914" s="167"/>
      <c r="K914" s="168"/>
      <c r="L914" s="164"/>
      <c r="M914" s="164"/>
      <c r="N914" s="164"/>
      <c r="O914" s="164"/>
      <c r="P914" s="199"/>
      <c r="Q914" s="143"/>
      <c r="R914" s="143"/>
      <c r="S914" s="143"/>
      <c r="T914" s="143"/>
      <c r="U914" s="143"/>
      <c r="V914" s="143"/>
      <c r="W914" s="163"/>
      <c r="X914" s="164"/>
      <c r="Y914" s="164"/>
      <c r="Z914" s="164"/>
      <c r="AA914" s="163"/>
      <c r="AB914" s="163"/>
      <c r="AC914" s="164"/>
      <c r="AD914" s="164"/>
      <c r="AE914" s="163"/>
      <c r="AF914" s="164"/>
      <c r="AG914" s="164"/>
      <c r="AH914" s="170"/>
    </row>
    <row r="915" spans="1:34" ht="15" customHeight="1" x14ac:dyDescent="0.3">
      <c r="A915" s="138">
        <v>6307</v>
      </c>
      <c r="B915" s="163"/>
      <c r="C915" s="164"/>
      <c r="D915" s="164"/>
      <c r="E915" s="164"/>
      <c r="F915" s="164">
        <f t="shared" si="251"/>
        <v>1</v>
      </c>
      <c r="G915" s="165" t="s">
        <v>3799</v>
      </c>
      <c r="H915" s="166" t="s">
        <v>3800</v>
      </c>
      <c r="I915" s="164">
        <v>1</v>
      </c>
      <c r="J915" s="167">
        <v>1</v>
      </c>
      <c r="K915" s="168">
        <f>COUNT(I915:I915)</f>
        <v>1</v>
      </c>
      <c r="L915" s="164"/>
      <c r="M915" s="164"/>
      <c r="N915" s="164"/>
      <c r="O915" s="164"/>
      <c r="P915" s="199"/>
      <c r="Q915" s="169" t="s">
        <v>1583</v>
      </c>
      <c r="R915" s="169" t="s">
        <v>1584</v>
      </c>
      <c r="S915" s="169" t="s">
        <v>1585</v>
      </c>
      <c r="T915" s="143"/>
      <c r="U915" s="143"/>
      <c r="V915" s="143"/>
      <c r="W915" s="163" t="s">
        <v>3801</v>
      </c>
      <c r="X915" s="164"/>
      <c r="Y915" s="164"/>
      <c r="Z915" s="164"/>
      <c r="AA915" s="163"/>
      <c r="AB915" s="163"/>
      <c r="AC915" s="164"/>
      <c r="AD915" s="164"/>
      <c r="AE915" s="163"/>
      <c r="AF915" s="164"/>
      <c r="AG915" s="164"/>
      <c r="AH915" s="170"/>
    </row>
    <row r="916" spans="1:34" ht="15" customHeight="1" x14ac:dyDescent="0.3">
      <c r="A916" s="138">
        <v>6325</v>
      </c>
      <c r="B916" s="180"/>
      <c r="C916" s="181"/>
      <c r="D916" s="181"/>
      <c r="E916" s="161">
        <f>COUNTIF(F916:F917,"&gt;0")</f>
        <v>1</v>
      </c>
      <c r="F916" s="161"/>
      <c r="G916" s="162" t="s">
        <v>3802</v>
      </c>
      <c r="H916" s="162" t="s">
        <v>3803</v>
      </c>
      <c r="I916" s="181"/>
      <c r="J916" s="182"/>
      <c r="K916" s="181"/>
      <c r="L916" s="155"/>
      <c r="M916" s="181"/>
      <c r="N916" s="181"/>
      <c r="O916" s="181"/>
      <c r="P916" s="199"/>
      <c r="Q916" s="143"/>
      <c r="R916" s="143"/>
      <c r="S916" s="143"/>
      <c r="T916" s="143"/>
      <c r="U916" s="143"/>
      <c r="V916" s="143"/>
      <c r="W916" s="180"/>
      <c r="X916" s="181"/>
      <c r="Y916" s="181"/>
      <c r="Z916" s="181"/>
      <c r="AA916" s="180"/>
      <c r="AB916" s="180"/>
      <c r="AC916" s="181"/>
      <c r="AD916" s="181"/>
      <c r="AE916" s="180"/>
      <c r="AF916" s="181"/>
      <c r="AG916" s="181"/>
      <c r="AH916" s="183"/>
    </row>
    <row r="917" spans="1:34" ht="15" customHeight="1" x14ac:dyDescent="0.3">
      <c r="A917" s="138">
        <v>6326</v>
      </c>
      <c r="B917" s="163"/>
      <c r="C917" s="164"/>
      <c r="D917" s="164"/>
      <c r="E917" s="164"/>
      <c r="F917" s="164">
        <f>I917</f>
        <v>1</v>
      </c>
      <c r="G917" s="165" t="s">
        <v>3804</v>
      </c>
      <c r="H917" s="166" t="s">
        <v>3805</v>
      </c>
      <c r="I917" s="164">
        <v>1</v>
      </c>
      <c r="J917" s="167">
        <v>1</v>
      </c>
      <c r="K917" s="168">
        <f>COUNT(I917:I917)</f>
        <v>1</v>
      </c>
      <c r="L917" s="164"/>
      <c r="M917" s="164"/>
      <c r="N917" s="164"/>
      <c r="O917" s="164"/>
      <c r="P917" s="199"/>
      <c r="Q917" s="169" t="s">
        <v>1583</v>
      </c>
      <c r="R917" s="169" t="s">
        <v>1584</v>
      </c>
      <c r="S917" s="169" t="s">
        <v>1585</v>
      </c>
      <c r="T917" s="143"/>
      <c r="U917" s="143"/>
      <c r="V917" s="143"/>
      <c r="W917" s="163" t="s">
        <v>3806</v>
      </c>
      <c r="X917" s="164"/>
      <c r="Y917" s="164"/>
      <c r="Z917" s="164"/>
      <c r="AA917" s="163"/>
      <c r="AB917" s="163"/>
      <c r="AC917" s="164"/>
      <c r="AD917" s="164"/>
      <c r="AE917" s="163"/>
      <c r="AF917" s="164"/>
      <c r="AG917" s="164"/>
      <c r="AH917" s="170"/>
    </row>
    <row r="918" spans="1:34" ht="15" customHeight="1" x14ac:dyDescent="0.3">
      <c r="A918" s="138">
        <v>6328</v>
      </c>
      <c r="B918" s="163"/>
      <c r="C918" s="164"/>
      <c r="D918" s="164"/>
      <c r="E918" s="161">
        <f>COUNTIF(F918:F921,"&gt;0")</f>
        <v>3</v>
      </c>
      <c r="F918" s="161"/>
      <c r="G918" s="162" t="s">
        <v>3807</v>
      </c>
      <c r="H918" s="162" t="s">
        <v>3808</v>
      </c>
      <c r="I918" s="164"/>
      <c r="J918" s="167"/>
      <c r="K918" s="168"/>
      <c r="L918" s="164"/>
      <c r="M918" s="164"/>
      <c r="N918" s="164"/>
      <c r="O918" s="164"/>
      <c r="P918" s="199"/>
      <c r="Q918" s="143"/>
      <c r="R918" s="143"/>
      <c r="S918" s="143"/>
      <c r="T918" s="143"/>
      <c r="U918" s="143"/>
      <c r="V918" s="143"/>
      <c r="W918" s="163"/>
      <c r="X918" s="164"/>
      <c r="Y918" s="164"/>
      <c r="Z918" s="164"/>
      <c r="AA918" s="163"/>
      <c r="AB918" s="163"/>
      <c r="AC918" s="164"/>
      <c r="AD918" s="164"/>
      <c r="AE918" s="163"/>
      <c r="AF918" s="164"/>
      <c r="AG918" s="164"/>
      <c r="AH918" s="170"/>
    </row>
    <row r="919" spans="1:34" ht="15" customHeight="1" x14ac:dyDescent="0.3">
      <c r="A919" s="138">
        <v>6330</v>
      </c>
      <c r="B919" s="163"/>
      <c r="C919" s="164"/>
      <c r="D919" s="164"/>
      <c r="E919" s="164"/>
      <c r="F919" s="164">
        <f t="shared" ref="F919:F921" si="254">I919</f>
        <v>1</v>
      </c>
      <c r="G919" s="165" t="s">
        <v>3809</v>
      </c>
      <c r="H919" s="166" t="s">
        <v>3810</v>
      </c>
      <c r="I919" s="164">
        <v>1</v>
      </c>
      <c r="J919" s="167">
        <v>1</v>
      </c>
      <c r="K919" s="168">
        <f t="shared" ref="K919:K921" si="255">COUNT(I919:I919)</f>
        <v>1</v>
      </c>
      <c r="L919" s="164"/>
      <c r="M919" s="164"/>
      <c r="N919" s="164"/>
      <c r="O919" s="164"/>
      <c r="P919" s="199"/>
      <c r="Q919" s="169" t="s">
        <v>1583</v>
      </c>
      <c r="R919" s="169" t="s">
        <v>1584</v>
      </c>
      <c r="S919" s="169" t="s">
        <v>1585</v>
      </c>
      <c r="T919" s="143"/>
      <c r="U919" s="143"/>
      <c r="V919" s="143"/>
      <c r="W919" s="163" t="s">
        <v>3811</v>
      </c>
      <c r="X919" s="164"/>
      <c r="Y919" s="164"/>
      <c r="Z919" s="164"/>
      <c r="AA919" s="163"/>
      <c r="AB919" s="163"/>
      <c r="AC919" s="164"/>
      <c r="AD919" s="164"/>
      <c r="AE919" s="163"/>
      <c r="AF919" s="164"/>
      <c r="AG919" s="164"/>
      <c r="AH919" s="170"/>
    </row>
    <row r="920" spans="1:34" ht="15" customHeight="1" x14ac:dyDescent="0.3">
      <c r="A920" s="138">
        <v>6331</v>
      </c>
      <c r="B920" s="163"/>
      <c r="C920" s="164"/>
      <c r="D920" s="164"/>
      <c r="E920" s="164"/>
      <c r="F920" s="164">
        <f t="shared" si="254"/>
        <v>1</v>
      </c>
      <c r="G920" s="165" t="s">
        <v>3812</v>
      </c>
      <c r="H920" s="166" t="s">
        <v>3813</v>
      </c>
      <c r="I920" s="164">
        <v>1</v>
      </c>
      <c r="J920" s="167">
        <v>1</v>
      </c>
      <c r="K920" s="168">
        <f t="shared" si="255"/>
        <v>1</v>
      </c>
      <c r="L920" s="164"/>
      <c r="M920" s="164"/>
      <c r="N920" s="164"/>
      <c r="O920" s="164"/>
      <c r="P920" s="199"/>
      <c r="Q920" s="169" t="s">
        <v>1583</v>
      </c>
      <c r="R920" s="169" t="s">
        <v>1584</v>
      </c>
      <c r="S920" s="169" t="s">
        <v>1585</v>
      </c>
      <c r="T920" s="143"/>
      <c r="U920" s="143"/>
      <c r="V920" s="143"/>
      <c r="W920" s="163" t="s">
        <v>3814</v>
      </c>
      <c r="X920" s="164"/>
      <c r="Y920" s="164"/>
      <c r="Z920" s="164"/>
      <c r="AA920" s="163"/>
      <c r="AB920" s="163"/>
      <c r="AC920" s="164"/>
      <c r="AD920" s="164"/>
      <c r="AE920" s="163"/>
      <c r="AF920" s="164"/>
      <c r="AG920" s="164"/>
      <c r="AH920" s="170"/>
    </row>
    <row r="921" spans="1:34" ht="15" customHeight="1" x14ac:dyDescent="0.3">
      <c r="A921" s="138">
        <v>6334</v>
      </c>
      <c r="B921" s="163"/>
      <c r="C921" s="164"/>
      <c r="D921" s="164"/>
      <c r="E921" s="164"/>
      <c r="F921" s="164">
        <f t="shared" si="254"/>
        <v>1</v>
      </c>
      <c r="G921" s="165" t="s">
        <v>3815</v>
      </c>
      <c r="H921" s="166" t="s">
        <v>3816</v>
      </c>
      <c r="I921" s="164">
        <v>1</v>
      </c>
      <c r="J921" s="167">
        <v>1</v>
      </c>
      <c r="K921" s="168">
        <f t="shared" si="255"/>
        <v>1</v>
      </c>
      <c r="L921" s="164"/>
      <c r="M921" s="155"/>
      <c r="N921" s="164"/>
      <c r="O921" s="164"/>
      <c r="P921" s="199"/>
      <c r="Q921" s="169" t="s">
        <v>1583</v>
      </c>
      <c r="R921" s="169" t="s">
        <v>1584</v>
      </c>
      <c r="S921" s="169" t="s">
        <v>1585</v>
      </c>
      <c r="T921" s="143"/>
      <c r="U921" s="143"/>
      <c r="V921" s="143"/>
      <c r="W921" s="163"/>
      <c r="X921" s="164"/>
      <c r="Y921" s="164"/>
      <c r="Z921" s="164"/>
      <c r="AA921" s="163"/>
      <c r="AB921" s="163"/>
      <c r="AC921" s="164"/>
      <c r="AD921" s="164"/>
      <c r="AE921" s="163"/>
      <c r="AF921" s="164"/>
      <c r="AG921" s="164"/>
      <c r="AH921" s="170"/>
    </row>
    <row r="922" spans="1:34" ht="15" customHeight="1" x14ac:dyDescent="0.3">
      <c r="A922" s="138">
        <v>6342</v>
      </c>
      <c r="B922" s="163"/>
      <c r="C922" s="164"/>
      <c r="D922" s="164"/>
      <c r="E922" s="161">
        <f>COUNTIF(F922:F925,"&gt;0")</f>
        <v>3</v>
      </c>
      <c r="F922" s="161"/>
      <c r="G922" s="162" t="s">
        <v>3817</v>
      </c>
      <c r="H922" s="162" t="s">
        <v>3818</v>
      </c>
      <c r="I922" s="164"/>
      <c r="J922" s="167"/>
      <c r="K922" s="168"/>
      <c r="L922" s="164"/>
      <c r="M922" s="164"/>
      <c r="N922" s="164"/>
      <c r="O922" s="164"/>
      <c r="P922" s="199"/>
      <c r="Q922" s="143"/>
      <c r="R922" s="143"/>
      <c r="S922" s="143"/>
      <c r="T922" s="143"/>
      <c r="U922" s="143"/>
      <c r="V922" s="143"/>
      <c r="W922" s="163"/>
      <c r="X922" s="164"/>
      <c r="Y922" s="164"/>
      <c r="Z922" s="164"/>
      <c r="AA922" s="163"/>
      <c r="AB922" s="163"/>
      <c r="AC922" s="164"/>
      <c r="AD922" s="164"/>
      <c r="AE922" s="163"/>
      <c r="AF922" s="164"/>
      <c r="AG922" s="164"/>
      <c r="AH922" s="170"/>
    </row>
    <row r="923" spans="1:34" ht="15" customHeight="1" x14ac:dyDescent="0.3">
      <c r="A923" s="138">
        <v>6343</v>
      </c>
      <c r="B923" s="163"/>
      <c r="C923" s="164"/>
      <c r="D923" s="164"/>
      <c r="E923" s="164"/>
      <c r="F923" s="164">
        <f t="shared" ref="F923:F925" si="256">I923</f>
        <v>1</v>
      </c>
      <c r="G923" s="165" t="s">
        <v>3819</v>
      </c>
      <c r="H923" s="166" t="s">
        <v>3820</v>
      </c>
      <c r="I923" s="164">
        <v>1</v>
      </c>
      <c r="J923" s="167">
        <v>1</v>
      </c>
      <c r="K923" s="168">
        <f>COUNT(I923:I923)</f>
        <v>1</v>
      </c>
      <c r="L923" s="164"/>
      <c r="M923" s="164"/>
      <c r="N923" s="164"/>
      <c r="O923" s="164"/>
      <c r="P923" s="199"/>
      <c r="Q923" s="169" t="s">
        <v>1583</v>
      </c>
      <c r="R923" s="169" t="s">
        <v>1584</v>
      </c>
      <c r="S923" s="169" t="s">
        <v>1585</v>
      </c>
      <c r="T923" s="169" t="s">
        <v>1584</v>
      </c>
      <c r="U923" s="169"/>
      <c r="V923" s="143"/>
      <c r="W923" s="163"/>
      <c r="X923" s="164"/>
      <c r="Y923" s="164"/>
      <c r="Z923" s="164"/>
      <c r="AA923" s="163"/>
      <c r="AB923" s="163"/>
      <c r="AC923" s="164"/>
      <c r="AD923" s="164"/>
      <c r="AE923" s="163"/>
      <c r="AF923" s="164"/>
      <c r="AG923" s="164"/>
      <c r="AH923" s="170"/>
    </row>
    <row r="924" spans="1:34" ht="15" customHeight="1" x14ac:dyDescent="0.3">
      <c r="A924" s="138">
        <v>6344</v>
      </c>
      <c r="B924" s="163"/>
      <c r="C924" s="164"/>
      <c r="D924" s="164"/>
      <c r="E924" s="164"/>
      <c r="F924" s="164">
        <f t="shared" si="256"/>
        <v>1</v>
      </c>
      <c r="G924" s="212" t="s">
        <v>3821</v>
      </c>
      <c r="H924" s="213" t="s">
        <v>3822</v>
      </c>
      <c r="I924" s="164">
        <v>1</v>
      </c>
      <c r="J924" s="167">
        <v>1</v>
      </c>
      <c r="K924" s="164"/>
      <c r="L924" s="144"/>
      <c r="M924" s="164"/>
      <c r="N924" s="155">
        <f>COUNT(I924)</f>
        <v>1</v>
      </c>
      <c r="O924" s="164"/>
      <c r="P924" s="199"/>
      <c r="Q924" s="169" t="s">
        <v>1583</v>
      </c>
      <c r="R924" s="169" t="s">
        <v>1584</v>
      </c>
      <c r="S924" s="169" t="s">
        <v>1584</v>
      </c>
      <c r="T924" s="169" t="s">
        <v>1584</v>
      </c>
      <c r="U924" s="169"/>
      <c r="V924" s="143"/>
      <c r="W924" s="163" t="s">
        <v>3823</v>
      </c>
      <c r="X924" s="164"/>
      <c r="Y924" s="164"/>
      <c r="Z924" s="164"/>
      <c r="AA924" s="163"/>
      <c r="AB924" s="163"/>
      <c r="AC924" s="164"/>
      <c r="AD924" s="164"/>
      <c r="AE924" s="163"/>
      <c r="AF924" s="164"/>
      <c r="AG924" s="164"/>
      <c r="AH924" s="170"/>
    </row>
    <row r="925" spans="1:34" ht="15" customHeight="1" x14ac:dyDescent="0.3">
      <c r="A925" s="138">
        <v>6348</v>
      </c>
      <c r="B925" s="163"/>
      <c r="C925" s="164"/>
      <c r="D925" s="164"/>
      <c r="E925" s="164"/>
      <c r="F925" s="164">
        <f t="shared" si="256"/>
        <v>1</v>
      </c>
      <c r="G925" s="165" t="s">
        <v>3824</v>
      </c>
      <c r="H925" s="166" t="s">
        <v>3825</v>
      </c>
      <c r="I925" s="164">
        <v>1</v>
      </c>
      <c r="J925" s="167">
        <v>1</v>
      </c>
      <c r="K925" s="168">
        <f t="shared" ref="K925" si="257">COUNT(I925:I925)</f>
        <v>1</v>
      </c>
      <c r="L925" s="164"/>
      <c r="M925" s="164"/>
      <c r="N925" s="164"/>
      <c r="O925" s="164"/>
      <c r="P925" s="199"/>
      <c r="Q925" s="169" t="s">
        <v>1763</v>
      </c>
      <c r="R925" s="169" t="s">
        <v>1584</v>
      </c>
      <c r="S925" s="169" t="s">
        <v>1584</v>
      </c>
      <c r="T925" s="169" t="s">
        <v>1764</v>
      </c>
      <c r="U925" s="169" t="s">
        <v>1714</v>
      </c>
      <c r="V925" s="143"/>
      <c r="W925" s="163"/>
      <c r="X925" s="164"/>
      <c r="Y925" s="164"/>
      <c r="Z925" s="164">
        <v>1</v>
      </c>
      <c r="AA925" s="163"/>
      <c r="AB925" s="163" t="s">
        <v>3657</v>
      </c>
      <c r="AC925" s="164"/>
      <c r="AD925" s="164"/>
      <c r="AE925" s="163"/>
      <c r="AF925" s="164"/>
      <c r="AG925" s="164"/>
      <c r="AH925" s="170"/>
    </row>
    <row r="926" spans="1:34" ht="15" customHeight="1" x14ac:dyDescent="0.3">
      <c r="A926" s="138">
        <v>6355</v>
      </c>
      <c r="B926" s="163"/>
      <c r="C926" s="164"/>
      <c r="D926" s="164"/>
      <c r="E926" s="161">
        <f>COUNTIF(F926:F927,"&gt;0")</f>
        <v>1</v>
      </c>
      <c r="F926" s="161"/>
      <c r="G926" s="162" t="s">
        <v>3826</v>
      </c>
      <c r="H926" s="162" t="s">
        <v>3827</v>
      </c>
      <c r="I926" s="164"/>
      <c r="J926" s="167"/>
      <c r="K926" s="168"/>
      <c r="L926" s="164"/>
      <c r="M926" s="164"/>
      <c r="N926" s="164"/>
      <c r="O926" s="164"/>
      <c r="P926" s="199"/>
      <c r="Q926" s="143"/>
      <c r="R926" s="143"/>
      <c r="S926" s="143"/>
      <c r="T926" s="143"/>
      <c r="U926" s="143"/>
      <c r="V926" s="143"/>
      <c r="W926" s="163"/>
      <c r="X926" s="164"/>
      <c r="Y926" s="164"/>
      <c r="Z926" s="164"/>
      <c r="AA926" s="163"/>
      <c r="AB926" s="163"/>
      <c r="AC926" s="164"/>
      <c r="AD926" s="164"/>
      <c r="AE926" s="163"/>
      <c r="AF926" s="164"/>
      <c r="AG926" s="164"/>
      <c r="AH926" s="170"/>
    </row>
    <row r="927" spans="1:34" ht="15" customHeight="1" x14ac:dyDescent="0.3">
      <c r="A927" s="138">
        <v>6356</v>
      </c>
      <c r="B927" s="163"/>
      <c r="C927" s="164"/>
      <c r="D927" s="164"/>
      <c r="E927" s="164"/>
      <c r="F927" s="164">
        <f t="shared" ref="F927:F929" si="258">I927</f>
        <v>1</v>
      </c>
      <c r="G927" s="165" t="s">
        <v>3828</v>
      </c>
      <c r="H927" s="166" t="s">
        <v>3829</v>
      </c>
      <c r="I927" s="164">
        <v>1</v>
      </c>
      <c r="J927" s="167">
        <v>1</v>
      </c>
      <c r="K927" s="168">
        <f>COUNT(I927:I927)</f>
        <v>1</v>
      </c>
      <c r="L927" s="164"/>
      <c r="M927" s="164"/>
      <c r="N927" s="164"/>
      <c r="O927" s="164"/>
      <c r="P927" s="199"/>
      <c r="Q927" s="169" t="s">
        <v>1583</v>
      </c>
      <c r="R927" s="169" t="s">
        <v>1584</v>
      </c>
      <c r="S927" s="169" t="s">
        <v>1585</v>
      </c>
      <c r="T927" s="143"/>
      <c r="U927" s="143"/>
      <c r="V927" s="143"/>
      <c r="W927" s="163" t="s">
        <v>3830</v>
      </c>
      <c r="X927" s="164"/>
      <c r="Y927" s="164"/>
      <c r="Z927" s="164"/>
      <c r="AA927" s="163"/>
      <c r="AB927" s="163"/>
      <c r="AC927" s="164"/>
      <c r="AD927" s="164"/>
      <c r="AE927" s="163"/>
      <c r="AF927" s="164"/>
      <c r="AG927" s="164"/>
      <c r="AH927" s="170"/>
    </row>
    <row r="928" spans="1:34" ht="15" customHeight="1" x14ac:dyDescent="0.3">
      <c r="A928" s="138">
        <v>6398</v>
      </c>
      <c r="B928" s="163"/>
      <c r="C928" s="164"/>
      <c r="D928" s="164"/>
      <c r="E928" s="161">
        <f>COUNTIF(F928:F929,"&gt;0")</f>
        <v>1</v>
      </c>
      <c r="F928" s="161"/>
      <c r="G928" s="162" t="s">
        <v>3831</v>
      </c>
      <c r="H928" s="162" t="s">
        <v>3832</v>
      </c>
      <c r="I928" s="164"/>
      <c r="J928" s="167"/>
      <c r="K928" s="168"/>
      <c r="L928" s="164"/>
      <c r="M928" s="164"/>
      <c r="N928" s="164"/>
      <c r="O928" s="164"/>
      <c r="P928" s="199"/>
      <c r="Q928" s="143"/>
      <c r="R928" s="143"/>
      <c r="S928" s="143"/>
      <c r="T928" s="143"/>
      <c r="U928" s="143"/>
      <c r="V928" s="143"/>
      <c r="W928" s="163"/>
      <c r="X928" s="164"/>
      <c r="Y928" s="164"/>
      <c r="Z928" s="164"/>
      <c r="AA928" s="163"/>
      <c r="AB928" s="163"/>
      <c r="AC928" s="164"/>
      <c r="AD928" s="164"/>
      <c r="AE928" s="163"/>
      <c r="AF928" s="164"/>
      <c r="AG928" s="164"/>
      <c r="AH928" s="170"/>
    </row>
    <row r="929" spans="1:34" ht="15" customHeight="1" x14ac:dyDescent="0.3">
      <c r="A929" s="138">
        <v>6399</v>
      </c>
      <c r="B929" s="163"/>
      <c r="C929" s="164"/>
      <c r="D929" s="164"/>
      <c r="E929" s="164"/>
      <c r="F929" s="164">
        <f t="shared" si="258"/>
        <v>1</v>
      </c>
      <c r="G929" s="165" t="s">
        <v>3833</v>
      </c>
      <c r="H929" s="166" t="s">
        <v>3834</v>
      </c>
      <c r="I929" s="164">
        <v>1</v>
      </c>
      <c r="J929" s="167">
        <v>1</v>
      </c>
      <c r="K929" s="168">
        <f>COUNT(I929:I929)</f>
        <v>1</v>
      </c>
      <c r="L929" s="164"/>
      <c r="M929" s="164"/>
      <c r="N929" s="164"/>
      <c r="O929" s="164"/>
      <c r="P929" s="199"/>
      <c r="Q929" s="169" t="s">
        <v>1583</v>
      </c>
      <c r="R929" s="169" t="s">
        <v>1584</v>
      </c>
      <c r="S929" s="169" t="s">
        <v>1585</v>
      </c>
      <c r="T929" s="143"/>
      <c r="U929" s="143"/>
      <c r="V929" s="143"/>
      <c r="W929" s="163" t="s">
        <v>3835</v>
      </c>
      <c r="X929" s="164"/>
      <c r="Y929" s="164"/>
      <c r="Z929" s="164"/>
      <c r="AA929" s="163"/>
      <c r="AB929" s="163"/>
      <c r="AC929" s="164"/>
      <c r="AD929" s="164"/>
      <c r="AE929" s="163"/>
      <c r="AF929" s="164"/>
      <c r="AG929" s="164"/>
      <c r="AH929" s="170"/>
    </row>
    <row r="930" spans="1:34" ht="15" customHeight="1" x14ac:dyDescent="0.3">
      <c r="A930" s="138">
        <v>6407</v>
      </c>
      <c r="B930" s="163"/>
      <c r="C930" s="164"/>
      <c r="D930" s="164"/>
      <c r="E930" s="161">
        <f>COUNTIF(F930:F931,"&gt;0")</f>
        <v>1</v>
      </c>
      <c r="F930" s="161"/>
      <c r="G930" s="162" t="s">
        <v>3836</v>
      </c>
      <c r="H930" s="162" t="s">
        <v>3837</v>
      </c>
      <c r="I930" s="164"/>
      <c r="J930" s="167"/>
      <c r="K930" s="168"/>
      <c r="L930" s="164"/>
      <c r="M930" s="164"/>
      <c r="N930" s="164"/>
      <c r="O930" s="164"/>
      <c r="P930" s="199"/>
      <c r="Q930" s="143"/>
      <c r="R930" s="143"/>
      <c r="S930" s="143"/>
      <c r="T930" s="143"/>
      <c r="U930" s="143"/>
      <c r="V930" s="143"/>
      <c r="W930" s="163"/>
      <c r="X930" s="164"/>
      <c r="Y930" s="164"/>
      <c r="Z930" s="164"/>
      <c r="AA930" s="163"/>
      <c r="AB930" s="163"/>
      <c r="AC930" s="164"/>
      <c r="AD930" s="164"/>
      <c r="AE930" s="163"/>
      <c r="AF930" s="164"/>
      <c r="AG930" s="164"/>
      <c r="AH930" s="170"/>
    </row>
    <row r="931" spans="1:34" ht="15" customHeight="1" x14ac:dyDescent="0.3">
      <c r="A931" s="138">
        <v>6408</v>
      </c>
      <c r="B931" s="163"/>
      <c r="C931" s="164"/>
      <c r="D931" s="164"/>
      <c r="E931" s="164"/>
      <c r="F931" s="164">
        <f>I931</f>
        <v>1</v>
      </c>
      <c r="G931" s="165" t="s">
        <v>3838</v>
      </c>
      <c r="H931" s="166" t="s">
        <v>3839</v>
      </c>
      <c r="I931" s="164">
        <v>1</v>
      </c>
      <c r="J931" s="167">
        <v>1</v>
      </c>
      <c r="K931" s="168">
        <f>COUNT(I931:I931)</f>
        <v>1</v>
      </c>
      <c r="L931" s="164"/>
      <c r="M931" s="164"/>
      <c r="N931" s="164"/>
      <c r="O931" s="164"/>
      <c r="P931" s="199"/>
      <c r="Q931" s="169" t="s">
        <v>1583</v>
      </c>
      <c r="R931" s="169" t="s">
        <v>1584</v>
      </c>
      <c r="S931" s="169" t="s">
        <v>1585</v>
      </c>
      <c r="T931" s="143"/>
      <c r="U931" s="143"/>
      <c r="V931" s="143"/>
      <c r="W931" s="163" t="s">
        <v>3840</v>
      </c>
      <c r="X931" s="164"/>
      <c r="Y931" s="164"/>
      <c r="Z931" s="164"/>
      <c r="AA931" s="163"/>
      <c r="AB931" s="163"/>
      <c r="AC931" s="164"/>
      <c r="AD931" s="164"/>
      <c r="AE931" s="163"/>
      <c r="AF931" s="164"/>
      <c r="AG931" s="164"/>
      <c r="AH931" s="170"/>
    </row>
    <row r="932" spans="1:34" ht="15" customHeight="1" x14ac:dyDescent="0.3">
      <c r="A932" s="138">
        <v>6467</v>
      </c>
      <c r="B932" s="180"/>
      <c r="C932" s="181"/>
      <c r="D932" s="181"/>
      <c r="E932" s="161">
        <f>COUNTIF(F932:F933,"&gt;0")</f>
        <v>1</v>
      </c>
      <c r="F932" s="161"/>
      <c r="G932" s="162" t="s">
        <v>3841</v>
      </c>
      <c r="H932" s="162" t="s">
        <v>3842</v>
      </c>
      <c r="I932" s="181"/>
      <c r="J932" s="182"/>
      <c r="K932" s="181"/>
      <c r="L932" s="181"/>
      <c r="M932" s="155"/>
      <c r="N932" s="181"/>
      <c r="O932" s="181"/>
      <c r="P932" s="199"/>
      <c r="Q932" s="143"/>
      <c r="R932" s="143"/>
      <c r="S932" s="143"/>
      <c r="T932" s="143"/>
      <c r="U932" s="143"/>
      <c r="V932" s="143"/>
      <c r="W932" s="180"/>
      <c r="X932" s="181"/>
      <c r="Y932" s="181"/>
      <c r="Z932" s="181"/>
      <c r="AA932" s="180"/>
      <c r="AB932" s="180"/>
      <c r="AC932" s="181"/>
      <c r="AD932" s="181"/>
      <c r="AE932" s="180"/>
      <c r="AF932" s="181"/>
      <c r="AG932" s="181"/>
      <c r="AH932" s="183"/>
    </row>
    <row r="933" spans="1:34" ht="15" customHeight="1" x14ac:dyDescent="0.3">
      <c r="A933" s="138">
        <v>6475</v>
      </c>
      <c r="B933" s="163"/>
      <c r="C933" s="164"/>
      <c r="D933" s="164"/>
      <c r="E933" s="164"/>
      <c r="F933" s="164">
        <f t="shared" ref="F933" si="259">I933</f>
        <v>1</v>
      </c>
      <c r="G933" s="165" t="s">
        <v>3843</v>
      </c>
      <c r="H933" s="166" t="s">
        <v>3844</v>
      </c>
      <c r="I933" s="164">
        <v>1</v>
      </c>
      <c r="J933" s="167">
        <v>1</v>
      </c>
      <c r="K933" s="168">
        <f t="shared" ref="K933" si="260">COUNT(I933:I933)</f>
        <v>1</v>
      </c>
      <c r="L933" s="164"/>
      <c r="M933" s="164"/>
      <c r="N933" s="164"/>
      <c r="O933" s="164"/>
      <c r="P933" s="199"/>
      <c r="Q933" s="169" t="s">
        <v>1763</v>
      </c>
      <c r="R933" s="169" t="s">
        <v>1584</v>
      </c>
      <c r="S933" s="169" t="s">
        <v>1584</v>
      </c>
      <c r="T933" s="169" t="s">
        <v>1764</v>
      </c>
      <c r="U933" s="143"/>
      <c r="V933" s="143"/>
      <c r="W933" s="163" t="s">
        <v>3845</v>
      </c>
      <c r="X933" s="164"/>
      <c r="Y933" s="164"/>
      <c r="Z933" s="164"/>
      <c r="AA933" s="163"/>
      <c r="AB933" s="163" t="s">
        <v>1765</v>
      </c>
      <c r="AC933" s="164"/>
      <c r="AD933" s="164"/>
      <c r="AE933" s="163"/>
      <c r="AF933" s="164"/>
      <c r="AG933" s="164"/>
      <c r="AH933" s="170"/>
    </row>
    <row r="934" spans="1:34" ht="15" customHeight="1" x14ac:dyDescent="0.3">
      <c r="A934" s="138">
        <v>6479</v>
      </c>
      <c r="B934" s="163"/>
      <c r="C934" s="164"/>
      <c r="D934" s="164"/>
      <c r="E934" s="161">
        <f>COUNTIF(F934:F935,"&gt;0")</f>
        <v>1</v>
      </c>
      <c r="F934" s="161"/>
      <c r="G934" s="162" t="s">
        <v>3846</v>
      </c>
      <c r="H934" s="162" t="s">
        <v>3847</v>
      </c>
      <c r="I934" s="164"/>
      <c r="J934" s="167"/>
      <c r="K934" s="168"/>
      <c r="L934" s="164"/>
      <c r="M934" s="164"/>
      <c r="N934" s="164"/>
      <c r="O934" s="164"/>
      <c r="P934" s="199"/>
      <c r="Q934" s="143"/>
      <c r="R934" s="143"/>
      <c r="S934" s="143"/>
      <c r="T934" s="143"/>
      <c r="U934" s="143"/>
      <c r="V934" s="143"/>
      <c r="W934" s="163"/>
      <c r="X934" s="164"/>
      <c r="Y934" s="164"/>
      <c r="Z934" s="164"/>
      <c r="AA934" s="163"/>
      <c r="AB934" s="163"/>
      <c r="AC934" s="164"/>
      <c r="AD934" s="164"/>
      <c r="AE934" s="163"/>
      <c r="AF934" s="164"/>
      <c r="AG934" s="164"/>
      <c r="AH934" s="170"/>
    </row>
    <row r="935" spans="1:34" ht="15" customHeight="1" x14ac:dyDescent="0.3">
      <c r="A935" s="138">
        <v>6482</v>
      </c>
      <c r="B935" s="163"/>
      <c r="C935" s="164"/>
      <c r="D935" s="164"/>
      <c r="E935" s="164"/>
      <c r="F935" s="164">
        <f>I935</f>
        <v>1</v>
      </c>
      <c r="G935" s="200" t="s">
        <v>3848</v>
      </c>
      <c r="H935" s="201" t="s">
        <v>3849</v>
      </c>
      <c r="I935" s="164">
        <v>1</v>
      </c>
      <c r="J935" s="167">
        <v>1</v>
      </c>
      <c r="K935" s="144"/>
      <c r="L935" s="164"/>
      <c r="M935" s="168">
        <f>COUNT(I935:I935)</f>
        <v>1</v>
      </c>
      <c r="N935" s="164"/>
      <c r="O935" s="164"/>
      <c r="P935" s="199"/>
      <c r="Q935" s="169" t="s">
        <v>1583</v>
      </c>
      <c r="R935" s="169" t="s">
        <v>1584</v>
      </c>
      <c r="S935" s="169" t="s">
        <v>1585</v>
      </c>
      <c r="T935" s="143"/>
      <c r="U935" s="143"/>
      <c r="V935" s="143"/>
      <c r="W935" s="163"/>
      <c r="X935" s="164"/>
      <c r="Y935" s="164"/>
      <c r="Z935" s="164"/>
      <c r="AA935" s="163"/>
      <c r="AB935" s="163"/>
      <c r="AC935" s="164"/>
      <c r="AD935" s="164"/>
      <c r="AE935" s="163"/>
      <c r="AF935" s="164"/>
      <c r="AG935" s="164"/>
      <c r="AH935" s="170"/>
    </row>
    <row r="936" spans="1:34" ht="15" customHeight="1" x14ac:dyDescent="0.3">
      <c r="A936" s="138">
        <v>6483</v>
      </c>
      <c r="B936" s="163"/>
      <c r="C936" s="164"/>
      <c r="D936" s="164"/>
      <c r="E936" s="161">
        <f>COUNTIF(F936:F938,"&gt;0")</f>
        <v>2</v>
      </c>
      <c r="F936" s="161"/>
      <c r="G936" s="162" t="s">
        <v>3850</v>
      </c>
      <c r="H936" s="162" t="s">
        <v>3851</v>
      </c>
      <c r="I936" s="164"/>
      <c r="J936" s="167"/>
      <c r="K936" s="168"/>
      <c r="L936" s="164"/>
      <c r="M936" s="164"/>
      <c r="N936" s="164"/>
      <c r="O936" s="164"/>
      <c r="P936" s="199"/>
      <c r="Q936" s="143"/>
      <c r="R936" s="143"/>
      <c r="S936" s="143"/>
      <c r="T936" s="143"/>
      <c r="U936" s="143"/>
      <c r="V936" s="143"/>
      <c r="W936" s="163"/>
      <c r="X936" s="164"/>
      <c r="Y936" s="164"/>
      <c r="Z936" s="164"/>
      <c r="AA936" s="163"/>
      <c r="AB936" s="163"/>
      <c r="AC936" s="164"/>
      <c r="AD936" s="164"/>
      <c r="AE936" s="163"/>
      <c r="AF936" s="164"/>
      <c r="AG936" s="164"/>
      <c r="AH936" s="170"/>
    </row>
    <row r="937" spans="1:34" ht="15" customHeight="1" x14ac:dyDescent="0.3">
      <c r="A937" s="138">
        <v>6484</v>
      </c>
      <c r="B937" s="163"/>
      <c r="C937" s="164"/>
      <c r="D937" s="164"/>
      <c r="E937" s="164"/>
      <c r="F937" s="164">
        <f t="shared" ref="F937:F938" si="261">I937</f>
        <v>1</v>
      </c>
      <c r="G937" s="165" t="s">
        <v>3852</v>
      </c>
      <c r="H937" s="166" t="s">
        <v>3853</v>
      </c>
      <c r="I937" s="164">
        <v>1</v>
      </c>
      <c r="J937" s="167">
        <v>1</v>
      </c>
      <c r="K937" s="168">
        <f>COUNT(I937:I937)</f>
        <v>1</v>
      </c>
      <c r="L937" s="164"/>
      <c r="M937" s="164"/>
      <c r="N937" s="164"/>
      <c r="O937" s="164"/>
      <c r="P937" s="199"/>
      <c r="Q937" s="169" t="s">
        <v>1763</v>
      </c>
      <c r="R937" s="169" t="s">
        <v>1584</v>
      </c>
      <c r="S937" s="169" t="s">
        <v>1584</v>
      </c>
      <c r="T937" s="169" t="s">
        <v>1764</v>
      </c>
      <c r="U937" s="169" t="s">
        <v>1714</v>
      </c>
      <c r="V937" s="143"/>
      <c r="W937" s="163"/>
      <c r="X937" s="164"/>
      <c r="Y937" s="164"/>
      <c r="Z937" s="164">
        <v>1</v>
      </c>
      <c r="AA937" s="163"/>
      <c r="AB937" s="163" t="s">
        <v>3657</v>
      </c>
      <c r="AC937" s="164"/>
      <c r="AD937" s="164"/>
      <c r="AE937" s="163"/>
      <c r="AF937" s="164"/>
      <c r="AG937" s="164"/>
      <c r="AH937" s="170"/>
    </row>
    <row r="938" spans="1:34" ht="15" customHeight="1" x14ac:dyDescent="0.3">
      <c r="A938" s="138">
        <v>6488</v>
      </c>
      <c r="B938" s="163"/>
      <c r="C938" s="164"/>
      <c r="D938" s="164"/>
      <c r="E938" s="164"/>
      <c r="F938" s="164">
        <f t="shared" si="261"/>
        <v>1</v>
      </c>
      <c r="G938" s="200" t="s">
        <v>3854</v>
      </c>
      <c r="H938" s="201" t="s">
        <v>3855</v>
      </c>
      <c r="I938" s="164">
        <v>1</v>
      </c>
      <c r="J938" s="167">
        <v>1</v>
      </c>
      <c r="K938" s="164"/>
      <c r="L938" s="164"/>
      <c r="M938" s="155">
        <f>COUNT(I938)</f>
        <v>1</v>
      </c>
      <c r="N938" s="164"/>
      <c r="O938" s="164"/>
      <c r="P938" s="199"/>
      <c r="Q938" s="169" t="s">
        <v>1583</v>
      </c>
      <c r="R938" s="169" t="s">
        <v>1584</v>
      </c>
      <c r="S938" s="169" t="s">
        <v>1585</v>
      </c>
      <c r="T938" s="169" t="s">
        <v>1584</v>
      </c>
      <c r="U938" s="169"/>
      <c r="V938" s="143"/>
      <c r="W938" s="163"/>
      <c r="X938" s="164"/>
      <c r="Y938" s="164"/>
      <c r="Z938" s="164"/>
      <c r="AA938" s="163"/>
      <c r="AB938" s="163"/>
      <c r="AC938" s="164"/>
      <c r="AD938" s="164"/>
      <c r="AE938" s="163"/>
      <c r="AF938" s="164" t="s">
        <v>1637</v>
      </c>
      <c r="AG938" s="164"/>
      <c r="AH938" s="170"/>
    </row>
    <row r="939" spans="1:34" ht="15" customHeight="1" x14ac:dyDescent="0.3">
      <c r="A939" s="138">
        <v>6491</v>
      </c>
      <c r="B939" s="180"/>
      <c r="C939" s="181"/>
      <c r="D939" s="181"/>
      <c r="E939" s="161">
        <f>COUNTIF(F939:F941,"&gt;0")</f>
        <v>2</v>
      </c>
      <c r="F939" s="161"/>
      <c r="G939" s="162" t="s">
        <v>3856</v>
      </c>
      <c r="H939" s="162" t="s">
        <v>3857</v>
      </c>
      <c r="I939" s="181"/>
      <c r="J939" s="182"/>
      <c r="K939" s="181"/>
      <c r="L939" s="155"/>
      <c r="M939" s="181"/>
      <c r="N939" s="181"/>
      <c r="O939" s="181"/>
      <c r="P939" s="199"/>
      <c r="Q939" s="143"/>
      <c r="R939" s="143"/>
      <c r="S939" s="143"/>
      <c r="T939" s="143"/>
      <c r="U939" s="143"/>
      <c r="V939" s="143"/>
      <c r="W939" s="180"/>
      <c r="X939" s="181"/>
      <c r="Y939" s="181"/>
      <c r="Z939" s="181"/>
      <c r="AA939" s="180"/>
      <c r="AB939" s="180"/>
      <c r="AC939" s="181"/>
      <c r="AD939" s="181"/>
      <c r="AE939" s="180"/>
      <c r="AF939" s="181"/>
      <c r="AG939" s="181"/>
      <c r="AH939" s="183"/>
    </row>
    <row r="940" spans="1:34" ht="15" customHeight="1" x14ac:dyDescent="0.3">
      <c r="A940" s="138">
        <v>6492</v>
      </c>
      <c r="B940" s="163"/>
      <c r="C940" s="164"/>
      <c r="D940" s="164"/>
      <c r="E940" s="164"/>
      <c r="F940" s="164">
        <f>I940</f>
        <v>1</v>
      </c>
      <c r="G940" s="165" t="s">
        <v>3858</v>
      </c>
      <c r="H940" s="166" t="s">
        <v>3859</v>
      </c>
      <c r="I940" s="164">
        <v>1</v>
      </c>
      <c r="J940" s="167">
        <v>1</v>
      </c>
      <c r="K940" s="168">
        <f>COUNT(I940:I940)</f>
        <v>1</v>
      </c>
      <c r="L940" s="164"/>
      <c r="M940" s="164"/>
      <c r="N940" s="164"/>
      <c r="O940" s="164"/>
      <c r="P940" s="199"/>
      <c r="Q940" s="169" t="s">
        <v>1763</v>
      </c>
      <c r="R940" s="169" t="s">
        <v>1584</v>
      </c>
      <c r="S940" s="169" t="s">
        <v>1584</v>
      </c>
      <c r="T940" s="169" t="s">
        <v>1764</v>
      </c>
      <c r="U940" s="143"/>
      <c r="V940" s="143"/>
      <c r="W940" s="163" t="s">
        <v>3860</v>
      </c>
      <c r="X940" s="164"/>
      <c r="Y940" s="164"/>
      <c r="Z940" s="164"/>
      <c r="AA940" s="163"/>
      <c r="AB940" s="163" t="s">
        <v>1786</v>
      </c>
      <c r="AC940" s="164"/>
      <c r="AD940" s="164"/>
      <c r="AE940" s="163"/>
      <c r="AF940" s="164"/>
      <c r="AG940" s="164"/>
      <c r="AH940" s="170"/>
    </row>
    <row r="941" spans="1:34" ht="15" customHeight="1" x14ac:dyDescent="0.3">
      <c r="A941" s="138">
        <v>6494</v>
      </c>
      <c r="B941" s="163"/>
      <c r="C941" s="164"/>
      <c r="D941" s="164"/>
      <c r="E941" s="164"/>
      <c r="F941" s="164">
        <f>I941</f>
        <v>1</v>
      </c>
      <c r="G941" s="165" t="s">
        <v>3861</v>
      </c>
      <c r="H941" s="166" t="s">
        <v>3862</v>
      </c>
      <c r="I941" s="164">
        <v>1</v>
      </c>
      <c r="J941" s="167">
        <v>1</v>
      </c>
      <c r="K941" s="168">
        <f>COUNT(I941:I941)</f>
        <v>1</v>
      </c>
      <c r="L941" s="164"/>
      <c r="M941" s="164"/>
      <c r="N941" s="164"/>
      <c r="O941" s="164"/>
      <c r="P941" s="199"/>
      <c r="Q941" s="169" t="s">
        <v>1763</v>
      </c>
      <c r="R941" s="169" t="s">
        <v>1584</v>
      </c>
      <c r="S941" s="169" t="s">
        <v>1584</v>
      </c>
      <c r="T941" s="169" t="s">
        <v>1764</v>
      </c>
      <c r="U941" s="143"/>
      <c r="V941" s="143"/>
      <c r="W941" s="163" t="s">
        <v>3863</v>
      </c>
      <c r="X941" s="164"/>
      <c r="Y941" s="164"/>
      <c r="Z941" s="164"/>
      <c r="AA941" s="163"/>
      <c r="AB941" s="163" t="s">
        <v>1786</v>
      </c>
      <c r="AC941" s="164"/>
      <c r="AD941" s="164"/>
      <c r="AE941" s="163"/>
      <c r="AF941" s="164"/>
      <c r="AG941" s="164"/>
      <c r="AH941" s="170"/>
    </row>
    <row r="942" spans="1:34" ht="15" customHeight="1" x14ac:dyDescent="0.3">
      <c r="A942" s="138">
        <v>6500</v>
      </c>
      <c r="B942" s="163"/>
      <c r="C942" s="164"/>
      <c r="D942" s="164"/>
      <c r="E942" s="161">
        <f>COUNTIF(F942:F943,"&gt;0")</f>
        <v>1</v>
      </c>
      <c r="F942" s="161"/>
      <c r="G942" s="162" t="s">
        <v>3864</v>
      </c>
      <c r="H942" s="162" t="s">
        <v>3865</v>
      </c>
      <c r="I942" s="164"/>
      <c r="J942" s="167"/>
      <c r="K942" s="168"/>
      <c r="L942" s="164"/>
      <c r="M942" s="164"/>
      <c r="N942" s="164"/>
      <c r="O942" s="164"/>
      <c r="P942" s="199"/>
      <c r="Q942" s="143"/>
      <c r="R942" s="143"/>
      <c r="S942" s="143"/>
      <c r="T942" s="143"/>
      <c r="U942" s="143"/>
      <c r="V942" s="143"/>
      <c r="W942" s="163"/>
      <c r="X942" s="164"/>
      <c r="Y942" s="164"/>
      <c r="Z942" s="164"/>
      <c r="AA942" s="163"/>
      <c r="AB942" s="163"/>
      <c r="AC942" s="164"/>
      <c r="AD942" s="164"/>
      <c r="AE942" s="163"/>
      <c r="AF942" s="164"/>
      <c r="AG942" s="164"/>
      <c r="AH942" s="170"/>
    </row>
    <row r="943" spans="1:34" ht="15" customHeight="1" x14ac:dyDescent="0.3">
      <c r="A943" s="138">
        <v>6501</v>
      </c>
      <c r="B943" s="163"/>
      <c r="C943" s="164"/>
      <c r="D943" s="164"/>
      <c r="E943" s="164"/>
      <c r="F943" s="164">
        <f>I943</f>
        <v>1</v>
      </c>
      <c r="G943" s="165" t="s">
        <v>3866</v>
      </c>
      <c r="H943" s="166" t="s">
        <v>3867</v>
      </c>
      <c r="I943" s="164">
        <v>1</v>
      </c>
      <c r="J943" s="167">
        <v>1</v>
      </c>
      <c r="K943" s="155">
        <f>COUNT(I943)</f>
        <v>1</v>
      </c>
      <c r="L943" s="144"/>
      <c r="M943" s="164"/>
      <c r="N943" s="164"/>
      <c r="O943" s="164"/>
      <c r="P943" s="199"/>
      <c r="Q943" s="169" t="s">
        <v>1763</v>
      </c>
      <c r="R943" s="169" t="s">
        <v>1584</v>
      </c>
      <c r="S943" s="169" t="s">
        <v>1584</v>
      </c>
      <c r="T943" s="169" t="s">
        <v>1764</v>
      </c>
      <c r="U943" s="169"/>
      <c r="V943" s="143"/>
      <c r="W943" s="163" t="s">
        <v>3868</v>
      </c>
      <c r="X943" s="164"/>
      <c r="Y943" s="164"/>
      <c r="Z943" s="164"/>
      <c r="AA943" s="163"/>
      <c r="AB943" s="163" t="s">
        <v>1854</v>
      </c>
      <c r="AC943" s="164"/>
      <c r="AD943" s="164"/>
      <c r="AE943" s="163"/>
      <c r="AF943" s="164"/>
      <c r="AG943" s="164"/>
      <c r="AH943" s="170"/>
    </row>
    <row r="944" spans="1:34" ht="15" customHeight="1" x14ac:dyDescent="0.3">
      <c r="A944" s="138">
        <v>6520</v>
      </c>
      <c r="B944" s="163"/>
      <c r="C944" s="164"/>
      <c r="D944" s="164"/>
      <c r="E944" s="164"/>
      <c r="F944" s="164">
        <f t="shared" ref="F944:F945" si="262">I944</f>
        <v>1</v>
      </c>
      <c r="G944" s="165" t="s">
        <v>3869</v>
      </c>
      <c r="H944" s="166" t="s">
        <v>3870</v>
      </c>
      <c r="I944" s="164">
        <v>1</v>
      </c>
      <c r="J944" s="167">
        <v>1</v>
      </c>
      <c r="K944" s="168">
        <f t="shared" ref="K944:K945" si="263">COUNT(I944:I944)</f>
        <v>1</v>
      </c>
      <c r="L944" s="164"/>
      <c r="M944" s="164"/>
      <c r="N944" s="164"/>
      <c r="O944" s="164"/>
      <c r="P944" s="199"/>
      <c r="Q944" s="169" t="s">
        <v>1583</v>
      </c>
      <c r="R944" s="169" t="s">
        <v>1584</v>
      </c>
      <c r="S944" s="169" t="s">
        <v>1585</v>
      </c>
      <c r="T944" s="169" t="s">
        <v>1584</v>
      </c>
      <c r="U944" s="143"/>
      <c r="V944" s="143"/>
      <c r="W944" s="163"/>
      <c r="X944" s="164"/>
      <c r="Y944" s="164"/>
      <c r="Z944" s="164"/>
      <c r="AA944" s="163"/>
      <c r="AB944" s="163"/>
      <c r="AC944" s="164"/>
      <c r="AD944" s="164"/>
      <c r="AE944" s="163"/>
      <c r="AF944" s="164"/>
      <c r="AG944" s="164"/>
      <c r="AH944" s="170"/>
    </row>
    <row r="945" spans="1:34" ht="15" customHeight="1" x14ac:dyDescent="0.3">
      <c r="A945" s="138">
        <v>6525</v>
      </c>
      <c r="B945" s="163"/>
      <c r="C945" s="164"/>
      <c r="D945" s="164"/>
      <c r="E945" s="164"/>
      <c r="F945" s="164">
        <f t="shared" si="262"/>
        <v>1</v>
      </c>
      <c r="G945" s="165" t="s">
        <v>3871</v>
      </c>
      <c r="H945" s="166" t="s">
        <v>3872</v>
      </c>
      <c r="I945" s="164">
        <v>1</v>
      </c>
      <c r="J945" s="167">
        <v>1</v>
      </c>
      <c r="K945" s="168">
        <f t="shared" si="263"/>
        <v>1</v>
      </c>
      <c r="L945" s="164"/>
      <c r="M945" s="164"/>
      <c r="N945" s="164"/>
      <c r="O945" s="164"/>
      <c r="P945" s="199"/>
      <c r="Q945" s="169" t="s">
        <v>1763</v>
      </c>
      <c r="R945" s="169" t="s">
        <v>1584</v>
      </c>
      <c r="S945" s="169" t="s">
        <v>1584</v>
      </c>
      <c r="T945" s="169" t="s">
        <v>1764</v>
      </c>
      <c r="U945" s="143"/>
      <c r="V945" s="143"/>
      <c r="W945" s="163" t="s">
        <v>3873</v>
      </c>
      <c r="X945" s="164"/>
      <c r="Y945" s="164"/>
      <c r="Z945" s="164"/>
      <c r="AA945" s="163"/>
      <c r="AB945" s="163" t="s">
        <v>1765</v>
      </c>
      <c r="AC945" s="164"/>
      <c r="AD945" s="164"/>
      <c r="AE945" s="163"/>
      <c r="AF945" s="164"/>
      <c r="AG945" s="164"/>
      <c r="AH945" s="170"/>
    </row>
    <row r="946" spans="1:34" ht="15" customHeight="1" x14ac:dyDescent="0.3">
      <c r="A946" s="138">
        <v>6543</v>
      </c>
      <c r="B946" s="163"/>
      <c r="C946" s="164"/>
      <c r="D946" s="164"/>
      <c r="E946" s="161">
        <f>COUNTIF(F946:F947,"&gt;0")</f>
        <v>1</v>
      </c>
      <c r="F946" s="161"/>
      <c r="G946" s="162" t="s">
        <v>3874</v>
      </c>
      <c r="H946" s="162" t="s">
        <v>3875</v>
      </c>
      <c r="I946" s="164"/>
      <c r="J946" s="167"/>
      <c r="K946" s="168"/>
      <c r="L946" s="164"/>
      <c r="M946" s="164"/>
      <c r="N946" s="164"/>
      <c r="O946" s="164"/>
      <c r="P946" s="199"/>
      <c r="Q946" s="143"/>
      <c r="R946" s="143"/>
      <c r="S946" s="143"/>
      <c r="T946" s="143"/>
      <c r="U946" s="143"/>
      <c r="V946" s="143"/>
      <c r="W946" s="163"/>
      <c r="X946" s="164"/>
      <c r="Y946" s="164"/>
      <c r="Z946" s="164"/>
      <c r="AA946" s="163"/>
      <c r="AB946" s="163"/>
      <c r="AC946" s="164"/>
      <c r="AD946" s="164"/>
      <c r="AE946" s="163"/>
      <c r="AF946" s="164"/>
      <c r="AG946" s="164"/>
      <c r="AH946" s="170"/>
    </row>
    <row r="947" spans="1:34" ht="15" customHeight="1" x14ac:dyDescent="0.3">
      <c r="A947" s="138">
        <v>6545</v>
      </c>
      <c r="B947" s="163"/>
      <c r="C947" s="164"/>
      <c r="D947" s="164"/>
      <c r="E947" s="164"/>
      <c r="F947" s="164">
        <f>I947</f>
        <v>1</v>
      </c>
      <c r="G947" s="165" t="s">
        <v>3876</v>
      </c>
      <c r="H947" s="166" t="s">
        <v>3877</v>
      </c>
      <c r="I947" s="164">
        <v>1</v>
      </c>
      <c r="J947" s="167">
        <v>1</v>
      </c>
      <c r="K947" s="168">
        <f>COUNT(I947:I947)</f>
        <v>1</v>
      </c>
      <c r="L947" s="164"/>
      <c r="M947" s="164"/>
      <c r="N947" s="164"/>
      <c r="O947" s="164"/>
      <c r="P947" s="199"/>
      <c r="Q947" s="169" t="s">
        <v>1763</v>
      </c>
      <c r="R947" s="169" t="s">
        <v>1584</v>
      </c>
      <c r="S947" s="169" t="s">
        <v>1584</v>
      </c>
      <c r="T947" s="169" t="s">
        <v>1764</v>
      </c>
      <c r="U947" s="143"/>
      <c r="V947" s="143"/>
      <c r="W947" s="163" t="s">
        <v>3878</v>
      </c>
      <c r="X947" s="164"/>
      <c r="Y947" s="164"/>
      <c r="Z947" s="164"/>
      <c r="AA947" s="163"/>
      <c r="AB947" s="163" t="s">
        <v>1765</v>
      </c>
      <c r="AC947" s="164"/>
      <c r="AD947" s="164"/>
      <c r="AE947" s="163"/>
      <c r="AF947" s="164"/>
      <c r="AG947" s="164"/>
      <c r="AH947" s="170"/>
    </row>
    <row r="948" spans="1:34" ht="15" customHeight="1" x14ac:dyDescent="0.3">
      <c r="A948" s="138">
        <v>6548</v>
      </c>
      <c r="B948" s="163"/>
      <c r="C948" s="164"/>
      <c r="D948" s="164"/>
      <c r="E948" s="161">
        <f>COUNTIF(F948:F949,"&gt;0")</f>
        <v>1</v>
      </c>
      <c r="F948" s="161"/>
      <c r="G948" s="162" t="s">
        <v>3879</v>
      </c>
      <c r="H948" s="162" t="s">
        <v>3880</v>
      </c>
      <c r="I948" s="164"/>
      <c r="J948" s="167"/>
      <c r="K948" s="168"/>
      <c r="L948" s="164"/>
      <c r="M948" s="164"/>
      <c r="N948" s="164"/>
      <c r="O948" s="164"/>
      <c r="P948" s="199"/>
      <c r="Q948" s="143"/>
      <c r="R948" s="143"/>
      <c r="S948" s="143"/>
      <c r="T948" s="143"/>
      <c r="U948" s="143"/>
      <c r="V948" s="143"/>
      <c r="W948" s="163"/>
      <c r="X948" s="164"/>
      <c r="Y948" s="164"/>
      <c r="Z948" s="164"/>
      <c r="AA948" s="163"/>
      <c r="AB948" s="163"/>
      <c r="AC948" s="164"/>
      <c r="AD948" s="164"/>
      <c r="AE948" s="163"/>
      <c r="AF948" s="164"/>
      <c r="AG948" s="164"/>
      <c r="AH948" s="170"/>
    </row>
    <row r="949" spans="1:34" ht="15" customHeight="1" x14ac:dyDescent="0.3">
      <c r="A949" s="138">
        <v>6549</v>
      </c>
      <c r="B949" s="163"/>
      <c r="C949" s="164"/>
      <c r="D949" s="164"/>
      <c r="E949" s="164"/>
      <c r="F949" s="164">
        <f>I949</f>
        <v>1</v>
      </c>
      <c r="G949" s="165" t="s">
        <v>3881</v>
      </c>
      <c r="H949" s="166" t="s">
        <v>3882</v>
      </c>
      <c r="I949" s="164">
        <v>1</v>
      </c>
      <c r="J949" s="167">
        <v>1</v>
      </c>
      <c r="K949" s="168">
        <f>COUNT(I949:I949)</f>
        <v>1</v>
      </c>
      <c r="L949" s="164"/>
      <c r="M949" s="164"/>
      <c r="N949" s="164"/>
      <c r="O949" s="164"/>
      <c r="P949" s="199"/>
      <c r="Q949" s="169" t="s">
        <v>1583</v>
      </c>
      <c r="R949" s="169" t="s">
        <v>1584</v>
      </c>
      <c r="S949" s="169" t="s">
        <v>1585</v>
      </c>
      <c r="T949" s="143"/>
      <c r="U949" s="143"/>
      <c r="V949" s="143"/>
      <c r="W949" s="163" t="s">
        <v>3883</v>
      </c>
      <c r="X949" s="164"/>
      <c r="Y949" s="164"/>
      <c r="Z949" s="164"/>
      <c r="AA949" s="163"/>
      <c r="AB949" s="163"/>
      <c r="AC949" s="164"/>
      <c r="AD949" s="164"/>
      <c r="AE949" s="163"/>
      <c r="AF949" s="164"/>
      <c r="AG949" s="164"/>
      <c r="AH949" s="170"/>
    </row>
    <row r="950" spans="1:34" ht="20.25" x14ac:dyDescent="0.3">
      <c r="A950" s="138">
        <v>6553</v>
      </c>
      <c r="B950" s="224" t="s">
        <v>3884</v>
      </c>
      <c r="C950" s="225">
        <f>COUNTIF(C706:C949,"&gt;0")</f>
        <v>8</v>
      </c>
      <c r="D950" s="225">
        <f>COUNTIF(D706:D949,"&gt;0")</f>
        <v>21</v>
      </c>
      <c r="E950" s="225">
        <f>COUNTIF(E706:E949,"&gt;0")</f>
        <v>83</v>
      </c>
      <c r="F950" s="225">
        <f>COUNTIF(F706:F949,"&gt;0")</f>
        <v>131</v>
      </c>
      <c r="G950" s="226"/>
      <c r="H950" s="226"/>
      <c r="I950" s="225">
        <f t="shared" ref="I950:O950" si="264">COUNTIF(I706:I949,"&gt;0")</f>
        <v>131</v>
      </c>
      <c r="J950" s="225">
        <f t="shared" si="264"/>
        <v>131</v>
      </c>
      <c r="K950" s="225">
        <f t="shared" si="264"/>
        <v>112</v>
      </c>
      <c r="L950" s="225">
        <f t="shared" si="264"/>
        <v>13</v>
      </c>
      <c r="M950" s="225">
        <f t="shared" si="264"/>
        <v>3</v>
      </c>
      <c r="N950" s="225">
        <f t="shared" si="264"/>
        <v>3</v>
      </c>
      <c r="O950" s="225">
        <f t="shared" si="264"/>
        <v>0</v>
      </c>
      <c r="P950" s="224">
        <f>SUM(K950:O950)</f>
        <v>131</v>
      </c>
      <c r="Q950" s="143"/>
      <c r="R950" s="143"/>
      <c r="S950" s="143"/>
      <c r="T950" s="143"/>
      <c r="U950" s="143"/>
      <c r="V950" s="143"/>
      <c r="W950" s="144"/>
      <c r="X950" s="144"/>
      <c r="Y950" s="144"/>
      <c r="Z950" s="144"/>
      <c r="AA950" s="144"/>
      <c r="AB950" s="144"/>
      <c r="AC950" s="144"/>
      <c r="AD950" s="144"/>
      <c r="AE950" s="144"/>
      <c r="AF950" s="144"/>
      <c r="AG950" s="144"/>
      <c r="AH950" s="145"/>
    </row>
    <row r="951" spans="1:34" ht="20.25" x14ac:dyDescent="0.3">
      <c r="A951" s="138">
        <v>6554</v>
      </c>
      <c r="B951" s="227"/>
      <c r="C951" s="227"/>
      <c r="D951" s="227"/>
      <c r="E951" s="227"/>
      <c r="F951" s="227"/>
      <c r="G951" s="228"/>
      <c r="H951" s="228"/>
      <c r="I951" s="229" t="s">
        <v>3885</v>
      </c>
      <c r="J951" s="229"/>
      <c r="K951" s="229" t="s">
        <v>8</v>
      </c>
      <c r="L951" s="224" t="s">
        <v>1548</v>
      </c>
      <c r="M951" s="224" t="s">
        <v>1549</v>
      </c>
      <c r="N951" s="224" t="s">
        <v>1550</v>
      </c>
      <c r="O951" s="224" t="s">
        <v>1551</v>
      </c>
      <c r="P951" s="224" t="s">
        <v>1552</v>
      </c>
      <c r="Q951" s="143"/>
      <c r="R951" s="143"/>
      <c r="S951" s="143"/>
      <c r="T951" s="143"/>
      <c r="U951" s="143"/>
      <c r="V951" s="143"/>
      <c r="W951" s="144"/>
      <c r="X951" s="144"/>
      <c r="Y951" s="144"/>
      <c r="Z951" s="144"/>
      <c r="AA951" s="144"/>
      <c r="AB951" s="144"/>
      <c r="AC951" s="144"/>
      <c r="AD951" s="144"/>
      <c r="AE951" s="144"/>
      <c r="AF951" s="144"/>
      <c r="AG951" s="144"/>
      <c r="AH951" s="145"/>
    </row>
    <row r="952" spans="1:34" x14ac:dyDescent="0.3">
      <c r="A952" s="138">
        <v>6555</v>
      </c>
      <c r="B952" s="230"/>
      <c r="C952" s="230"/>
      <c r="D952" s="230"/>
      <c r="E952" s="230"/>
      <c r="F952" s="230"/>
      <c r="G952" s="231"/>
      <c r="H952" s="232"/>
      <c r="I952" s="230"/>
      <c r="J952" s="230"/>
      <c r="K952" s="230"/>
      <c r="L952" s="230"/>
      <c r="M952" s="230"/>
      <c r="N952" s="230"/>
      <c r="O952" s="230"/>
      <c r="P952" s="230"/>
      <c r="Q952" s="143"/>
      <c r="R952" s="143"/>
      <c r="S952" s="143"/>
      <c r="T952" s="143"/>
      <c r="U952" s="143"/>
      <c r="V952" s="143"/>
      <c r="W952" s="144"/>
      <c r="X952" s="144"/>
      <c r="Y952" s="144"/>
      <c r="Z952" s="144"/>
      <c r="AA952" s="144"/>
      <c r="AB952" s="144"/>
      <c r="AC952" s="144"/>
      <c r="AD952" s="144"/>
      <c r="AE952" s="144"/>
      <c r="AF952" s="144"/>
      <c r="AG952" s="144"/>
      <c r="AH952" s="145"/>
    </row>
    <row r="953" spans="1:34" ht="20.25" x14ac:dyDescent="0.3">
      <c r="A953" s="138">
        <v>6556</v>
      </c>
      <c r="B953" s="224" t="s">
        <v>3886</v>
      </c>
      <c r="C953" s="225">
        <f>SUM(C950,C704)</f>
        <v>29</v>
      </c>
      <c r="D953" s="225">
        <f>SUM(D950,D704)</f>
        <v>78</v>
      </c>
      <c r="E953" s="225">
        <f>SUM(E950,E704)</f>
        <v>223</v>
      </c>
      <c r="F953" s="225">
        <f>SUM(F950,F704)</f>
        <v>364</v>
      </c>
      <c r="G953" s="226"/>
      <c r="H953" s="226"/>
      <c r="I953" s="229">
        <f t="shared" ref="I953:O953" si="265">SUM(I950,I704)</f>
        <v>364</v>
      </c>
      <c r="J953" s="229">
        <f t="shared" si="265"/>
        <v>364</v>
      </c>
      <c r="K953" s="229">
        <f t="shared" si="265"/>
        <v>322</v>
      </c>
      <c r="L953" s="229">
        <f t="shared" si="265"/>
        <v>26</v>
      </c>
      <c r="M953" s="229">
        <f t="shared" si="265"/>
        <v>10</v>
      </c>
      <c r="N953" s="229">
        <f t="shared" si="265"/>
        <v>6</v>
      </c>
      <c r="O953" s="229">
        <f t="shared" si="265"/>
        <v>0</v>
      </c>
      <c r="P953" s="229">
        <f>SUM(K953:O953)</f>
        <v>364</v>
      </c>
      <c r="Q953" s="143"/>
      <c r="R953" s="143"/>
      <c r="S953" s="143"/>
      <c r="T953" s="143"/>
      <c r="U953" s="143"/>
      <c r="V953" s="143"/>
      <c r="W953" s="144"/>
      <c r="X953" s="144"/>
      <c r="Y953" s="144"/>
      <c r="Z953" s="144"/>
      <c r="AA953" s="144"/>
      <c r="AB953" s="144"/>
      <c r="AC953" s="144"/>
      <c r="AD953" s="144"/>
      <c r="AE953" s="144"/>
      <c r="AF953" s="144"/>
      <c r="AG953" s="144"/>
      <c r="AH953" s="145"/>
    </row>
    <row r="954" spans="1:34" ht="20.25" x14ac:dyDescent="0.3">
      <c r="A954" s="138">
        <v>6557</v>
      </c>
      <c r="B954" s="227"/>
      <c r="C954" s="227"/>
      <c r="D954" s="227"/>
      <c r="E954" s="227"/>
      <c r="F954" s="227"/>
      <c r="G954" s="228"/>
      <c r="H954" s="228"/>
      <c r="I954" s="229" t="s">
        <v>3887</v>
      </c>
      <c r="J954" s="229"/>
      <c r="K954" s="229" t="s">
        <v>8</v>
      </c>
      <c r="L954" s="224" t="s">
        <v>1548</v>
      </c>
      <c r="M954" s="224" t="s">
        <v>1549</v>
      </c>
      <c r="N954" s="224" t="s">
        <v>1550</v>
      </c>
      <c r="O954" s="224" t="s">
        <v>1551</v>
      </c>
      <c r="P954" s="224" t="s">
        <v>1552</v>
      </c>
      <c r="Q954" s="143"/>
      <c r="R954" s="143"/>
      <c r="S954" s="143"/>
      <c r="T954" s="143"/>
      <c r="U954" s="143"/>
      <c r="V954" s="143"/>
      <c r="W954" s="144"/>
      <c r="X954" s="144"/>
      <c r="Y954" s="144"/>
      <c r="Z954" s="144"/>
      <c r="AA954" s="144"/>
      <c r="AB954" s="144"/>
      <c r="AC954" s="144"/>
      <c r="AD954" s="144"/>
      <c r="AE954" s="144"/>
      <c r="AF954" s="144"/>
      <c r="AG954" s="144"/>
      <c r="AH954" s="145"/>
    </row>
    <row r="955" spans="1:34" x14ac:dyDescent="0.3">
      <c r="A955" s="138">
        <v>6558</v>
      </c>
      <c r="B955" s="230"/>
      <c r="C955" s="230"/>
      <c r="D955" s="230"/>
      <c r="E955" s="230"/>
      <c r="F955" s="230"/>
      <c r="G955" s="231"/>
      <c r="H955" s="232"/>
      <c r="I955" s="230"/>
      <c r="J955" s="230"/>
      <c r="K955" s="230"/>
      <c r="L955" s="230"/>
      <c r="M955" s="230"/>
      <c r="N955" s="230"/>
      <c r="O955" s="230"/>
      <c r="P955" s="230"/>
      <c r="Q955" s="143"/>
      <c r="R955" s="143"/>
      <c r="S955" s="143"/>
      <c r="T955" s="143"/>
      <c r="U955" s="143"/>
      <c r="V955" s="143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  <c r="AH955" s="233"/>
    </row>
    <row r="956" spans="1:34" ht="20.25" x14ac:dyDescent="0.3">
      <c r="A956" s="138">
        <v>6559</v>
      </c>
      <c r="B956" s="224" t="s">
        <v>3888</v>
      </c>
      <c r="C956" s="225">
        <f>SUM(C950,C704,C248,C64,C46)</f>
        <v>45</v>
      </c>
      <c r="D956" s="225">
        <f>SUM(D950,D704,D248,D64,D46)</f>
        <v>104</v>
      </c>
      <c r="E956" s="225">
        <f>SUM(E950,E704,E248,E64,E46)</f>
        <v>297</v>
      </c>
      <c r="F956" s="225">
        <f>SUM(F950,F704,F248,F64,F46)</f>
        <v>483</v>
      </c>
      <c r="G956" s="226"/>
      <c r="H956" s="226"/>
      <c r="I956" s="225">
        <f t="shared" ref="I956:O956" si="266">SUM(I950,I704,I248,I64,I46)</f>
        <v>483</v>
      </c>
      <c r="J956" s="225">
        <f t="shared" si="266"/>
        <v>483</v>
      </c>
      <c r="K956" s="225">
        <f t="shared" si="266"/>
        <v>433</v>
      </c>
      <c r="L956" s="225">
        <f t="shared" si="266"/>
        <v>32</v>
      </c>
      <c r="M956" s="225">
        <f t="shared" si="266"/>
        <v>11</v>
      </c>
      <c r="N956" s="225">
        <f t="shared" si="266"/>
        <v>7</v>
      </c>
      <c r="O956" s="225">
        <f t="shared" si="266"/>
        <v>0</v>
      </c>
      <c r="P956" s="224">
        <f>SUM(K956:O956)</f>
        <v>483</v>
      </c>
      <c r="Q956" s="143"/>
      <c r="R956" s="143"/>
      <c r="S956" s="143"/>
      <c r="T956" s="143"/>
      <c r="U956" s="143"/>
      <c r="V956" s="143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  <c r="AH956" s="233"/>
    </row>
    <row r="957" spans="1:34" ht="20.25" x14ac:dyDescent="0.3">
      <c r="A957" s="138">
        <v>6560</v>
      </c>
      <c r="B957" s="227"/>
      <c r="C957" s="227"/>
      <c r="D957" s="227"/>
      <c r="E957" s="227"/>
      <c r="F957" s="227"/>
      <c r="G957" s="228"/>
      <c r="H957" s="228"/>
      <c r="I957" s="229" t="s">
        <v>3888</v>
      </c>
      <c r="J957" s="229"/>
      <c r="K957" s="229" t="s">
        <v>8</v>
      </c>
      <c r="L957" s="224" t="s">
        <v>1548</v>
      </c>
      <c r="M957" s="224" t="s">
        <v>1549</v>
      </c>
      <c r="N957" s="224" t="s">
        <v>1550</v>
      </c>
      <c r="O957" s="224" t="s">
        <v>1551</v>
      </c>
      <c r="P957" s="224" t="s">
        <v>1552</v>
      </c>
      <c r="Q957" s="143"/>
      <c r="R957" s="143"/>
      <c r="S957" s="143"/>
      <c r="T957" s="143"/>
      <c r="U957" s="143"/>
      <c r="V957" s="143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  <c r="AH957" s="233"/>
    </row>
    <row r="958" spans="1:34" ht="14.25" thickBot="1" x14ac:dyDescent="0.35">
      <c r="A958" s="234"/>
      <c r="B958" s="235"/>
      <c r="C958" s="235"/>
      <c r="D958" s="235"/>
      <c r="E958" s="235"/>
      <c r="F958" s="235"/>
      <c r="G958" s="236"/>
      <c r="H958" s="237"/>
      <c r="I958" s="238"/>
      <c r="J958" s="238"/>
      <c r="K958" s="238"/>
      <c r="L958" s="238"/>
      <c r="M958" s="238"/>
      <c r="N958" s="238"/>
      <c r="O958" s="238"/>
      <c r="P958" s="238"/>
      <c r="Q958" s="239"/>
      <c r="R958" s="239"/>
      <c r="S958" s="239"/>
      <c r="T958" s="239"/>
      <c r="U958" s="239"/>
      <c r="V958" s="239"/>
      <c r="W958" s="238"/>
      <c r="X958" s="238"/>
      <c r="Y958" s="238"/>
      <c r="Z958" s="238"/>
      <c r="AA958" s="238"/>
      <c r="AB958" s="238"/>
      <c r="AC958" s="238"/>
      <c r="AD958" s="238"/>
      <c r="AE958" s="238"/>
      <c r="AF958" s="238"/>
      <c r="AG958" s="238"/>
      <c r="AH958" s="240"/>
    </row>
    <row r="972" spans="7:7" x14ac:dyDescent="0.3">
      <c r="G972" s="241"/>
    </row>
    <row r="973" spans="7:7" x14ac:dyDescent="0.3">
      <c r="G973" s="241"/>
    </row>
    <row r="974" spans="7:7" x14ac:dyDescent="0.3">
      <c r="G974" s="241"/>
    </row>
    <row r="975" spans="7:7" x14ac:dyDescent="0.3">
      <c r="G975" s="241"/>
    </row>
    <row r="976" spans="7:7" x14ac:dyDescent="0.3">
      <c r="G976" s="241"/>
    </row>
    <row r="977" spans="7:7" x14ac:dyDescent="0.3">
      <c r="G977" s="241"/>
    </row>
    <row r="978" spans="7:7" x14ac:dyDescent="0.3">
      <c r="G978" s="24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5"/>
  <sheetViews>
    <sheetView zoomScale="90" zoomScaleNormal="90" workbookViewId="0">
      <pane xSplit="8" ySplit="3" topLeftCell="I208" activePane="bottomRight" state="frozen"/>
      <selection pane="topRight" activeCell="I1" sqref="I1"/>
      <selection pane="bottomLeft" activeCell="A3" sqref="A3"/>
      <selection pane="bottomRight" activeCell="F32" sqref="F32:H32"/>
    </sheetView>
  </sheetViews>
  <sheetFormatPr defaultColWidth="9" defaultRowHeight="12" x14ac:dyDescent="0.3"/>
  <cols>
    <col min="1" max="1" width="4.625" style="56" bestFit="1" customWidth="1"/>
    <col min="2" max="5" width="3.125" style="2" customWidth="1"/>
    <col min="6" max="6" width="5" style="2" bestFit="1" customWidth="1"/>
    <col min="7" max="7" width="27.875" style="1" bestFit="1" customWidth="1"/>
    <col min="8" max="8" width="13.875" style="1" bestFit="1" customWidth="1"/>
    <col min="9" max="9" width="6.25" style="2" bestFit="1" customWidth="1"/>
    <col min="10" max="10" width="5" style="2" bestFit="1" customWidth="1"/>
    <col min="11" max="12" width="6.75" style="2" bestFit="1" customWidth="1"/>
    <col min="13" max="13" width="6.125" style="2" customWidth="1"/>
    <col min="14" max="14" width="7.5" style="2" bestFit="1" customWidth="1"/>
    <col min="15" max="15" width="7.75" style="2" bestFit="1" customWidth="1"/>
    <col min="16" max="16" width="2.625" style="1" customWidth="1"/>
    <col min="17" max="18" width="9" style="2"/>
    <col min="19" max="16384" width="9" style="1"/>
  </cols>
  <sheetData>
    <row r="1" spans="1:18" x14ac:dyDescent="0.3">
      <c r="I1" s="6" t="s">
        <v>1411</v>
      </c>
      <c r="J1" s="6"/>
      <c r="N1" s="2" t="s">
        <v>797</v>
      </c>
      <c r="Q1" s="6"/>
      <c r="R1" s="6" t="s">
        <v>1386</v>
      </c>
    </row>
    <row r="2" spans="1:18" x14ac:dyDescent="0.3">
      <c r="I2" s="6" t="s">
        <v>1412</v>
      </c>
      <c r="J2" s="6">
        <v>2023</v>
      </c>
      <c r="K2" s="2">
        <v>2022</v>
      </c>
      <c r="L2" s="2">
        <v>2021</v>
      </c>
      <c r="M2" s="2">
        <v>2012</v>
      </c>
      <c r="N2" s="2">
        <v>2010</v>
      </c>
      <c r="O2" s="2" t="s">
        <v>54</v>
      </c>
      <c r="Q2" s="6" t="s">
        <v>1379</v>
      </c>
      <c r="R2" s="6" t="s">
        <v>1387</v>
      </c>
    </row>
    <row r="3" spans="1:18" x14ac:dyDescent="0.3">
      <c r="A3" s="56" t="s">
        <v>147</v>
      </c>
      <c r="B3" s="2" t="s">
        <v>798</v>
      </c>
      <c r="C3" s="2" t="s">
        <v>121</v>
      </c>
      <c r="D3" s="2" t="s">
        <v>52</v>
      </c>
      <c r="E3" s="2" t="s">
        <v>7</v>
      </c>
      <c r="F3" s="2" t="s">
        <v>8</v>
      </c>
      <c r="I3" s="6"/>
      <c r="J3" s="6"/>
    </row>
    <row r="4" spans="1:18" x14ac:dyDescent="0.3">
      <c r="B4" s="3">
        <f>COUNTIF(C4:C8,"&gt;0")</f>
        <v>1</v>
      </c>
      <c r="C4" s="3"/>
      <c r="D4" s="3"/>
      <c r="E4" s="3"/>
      <c r="F4" s="84"/>
      <c r="G4" s="85" t="s">
        <v>799</v>
      </c>
      <c r="H4" s="85" t="s">
        <v>800</v>
      </c>
      <c r="I4" s="3"/>
      <c r="J4" s="3"/>
      <c r="K4" s="3"/>
      <c r="L4" s="247"/>
      <c r="M4" s="3"/>
      <c r="N4" s="3"/>
      <c r="O4" s="3"/>
    </row>
    <row r="5" spans="1:18" x14ac:dyDescent="0.3">
      <c r="C5" s="34">
        <f>COUNTIF(D5:D8,"&gt;0")</f>
        <v>1</v>
      </c>
      <c r="D5" s="34"/>
      <c r="E5" s="34"/>
      <c r="F5" s="86"/>
      <c r="G5" s="32" t="s">
        <v>801</v>
      </c>
      <c r="H5" s="32" t="s">
        <v>802</v>
      </c>
      <c r="I5" s="34"/>
      <c r="J5" s="34"/>
      <c r="K5" s="34"/>
      <c r="L5" s="248"/>
      <c r="M5" s="34"/>
      <c r="N5" s="34"/>
      <c r="O5" s="34"/>
    </row>
    <row r="6" spans="1:18" x14ac:dyDescent="0.3">
      <c r="D6" s="9">
        <f>COUNTIF(E6:E8,"&gt;0")</f>
        <v>1</v>
      </c>
      <c r="E6" s="9"/>
      <c r="F6" s="87"/>
      <c r="G6" s="36" t="s">
        <v>803</v>
      </c>
      <c r="H6" s="36" t="s">
        <v>804</v>
      </c>
      <c r="I6" s="9"/>
      <c r="J6" s="9"/>
      <c r="K6" s="9"/>
      <c r="L6" s="249"/>
      <c r="M6" s="9"/>
      <c r="N6" s="9"/>
      <c r="O6" s="9"/>
    </row>
    <row r="7" spans="1:18" x14ac:dyDescent="0.3">
      <c r="E7" s="88">
        <f>COUNTIF(F7:F8,"&gt;0")</f>
        <v>1</v>
      </c>
      <c r="F7" s="89"/>
      <c r="G7" s="90" t="s">
        <v>805</v>
      </c>
      <c r="H7" s="90" t="s">
        <v>806</v>
      </c>
      <c r="I7" s="11"/>
      <c r="J7" s="11"/>
      <c r="K7" s="88"/>
      <c r="L7" s="250"/>
      <c r="M7" s="88"/>
      <c r="N7" s="88"/>
      <c r="O7" s="88"/>
    </row>
    <row r="8" spans="1:18" x14ac:dyDescent="0.3">
      <c r="F8" s="92">
        <f>O8</f>
        <v>3</v>
      </c>
      <c r="G8" s="1" t="s">
        <v>807</v>
      </c>
      <c r="H8" s="1" t="s">
        <v>808</v>
      </c>
      <c r="J8" s="2">
        <v>16</v>
      </c>
      <c r="K8" s="251">
        <v>0.5</v>
      </c>
      <c r="L8" s="251">
        <v>7</v>
      </c>
      <c r="O8" s="2">
        <f>COUNT(J8,K8,L8,M8,N8)</f>
        <v>3</v>
      </c>
    </row>
    <row r="9" spans="1:18" x14ac:dyDescent="0.3">
      <c r="B9" s="3">
        <f>COUNTIF(C9:C60,"&gt;0")</f>
        <v>2</v>
      </c>
      <c r="C9" s="3"/>
      <c r="D9" s="3"/>
      <c r="E9" s="3"/>
      <c r="F9" s="84"/>
      <c r="G9" s="85" t="s">
        <v>809</v>
      </c>
      <c r="H9" s="85" t="s">
        <v>810</v>
      </c>
      <c r="I9" s="3"/>
      <c r="J9" s="3"/>
      <c r="K9" s="3"/>
      <c r="L9" s="247"/>
      <c r="M9" s="3"/>
      <c r="N9" s="3"/>
      <c r="O9" s="3"/>
    </row>
    <row r="10" spans="1:18" x14ac:dyDescent="0.3">
      <c r="C10" s="34">
        <f>COUNTIF(D10:D46,"&gt;0")</f>
        <v>7</v>
      </c>
      <c r="D10" s="34"/>
      <c r="E10" s="34"/>
      <c r="F10" s="86"/>
      <c r="G10" s="32" t="s">
        <v>811</v>
      </c>
      <c r="H10" s="32" t="s">
        <v>812</v>
      </c>
      <c r="I10" s="34"/>
      <c r="J10" s="34"/>
      <c r="K10" s="34"/>
      <c r="L10" s="248"/>
      <c r="M10" s="34"/>
      <c r="N10" s="34"/>
      <c r="O10" s="34"/>
    </row>
    <row r="11" spans="1:18" x14ac:dyDescent="0.3">
      <c r="D11" s="9">
        <f>COUNTIF(E11:E13,"&gt;0")</f>
        <v>1</v>
      </c>
      <c r="E11" s="9"/>
      <c r="F11" s="87"/>
      <c r="G11" s="36" t="s">
        <v>813</v>
      </c>
      <c r="H11" s="36" t="s">
        <v>814</v>
      </c>
      <c r="I11" s="9"/>
      <c r="J11" s="9"/>
      <c r="K11" s="9"/>
      <c r="L11" s="249"/>
      <c r="M11" s="9"/>
      <c r="N11" s="9"/>
      <c r="O11" s="9"/>
    </row>
    <row r="12" spans="1:18" x14ac:dyDescent="0.3">
      <c r="E12" s="88">
        <f>COUNTIF(F12:F13,"&gt;0")</f>
        <v>1</v>
      </c>
      <c r="F12" s="89"/>
      <c r="G12" s="90" t="s">
        <v>815</v>
      </c>
      <c r="H12" s="90" t="s">
        <v>816</v>
      </c>
      <c r="I12" s="88"/>
      <c r="J12" s="88"/>
      <c r="K12" s="88"/>
      <c r="L12" s="250"/>
      <c r="M12" s="88"/>
      <c r="N12" s="88"/>
      <c r="O12" s="88"/>
    </row>
    <row r="13" spans="1:18" x14ac:dyDescent="0.3">
      <c r="F13" s="92">
        <f>O13</f>
        <v>2</v>
      </c>
      <c r="G13" s="71" t="s">
        <v>817</v>
      </c>
      <c r="H13" s="1" t="s">
        <v>1402</v>
      </c>
      <c r="J13" s="6"/>
      <c r="K13" s="251">
        <v>1.7</v>
      </c>
      <c r="L13" s="251">
        <v>0.2</v>
      </c>
      <c r="O13" s="2">
        <f>COUNT(J13,K13,L13,M13,N13)</f>
        <v>2</v>
      </c>
      <c r="R13" s="2" t="s">
        <v>1382</v>
      </c>
    </row>
    <row r="14" spans="1:18" x14ac:dyDescent="0.3">
      <c r="D14" s="9">
        <f>COUNTIF(E14:E19,"&gt;0")</f>
        <v>2</v>
      </c>
      <c r="E14" s="9"/>
      <c r="F14" s="87"/>
      <c r="G14" s="36" t="s">
        <v>818</v>
      </c>
      <c r="H14" s="36" t="s">
        <v>819</v>
      </c>
      <c r="I14" s="9"/>
      <c r="J14" s="9"/>
      <c r="K14" s="9"/>
      <c r="L14" s="249"/>
      <c r="M14" s="9"/>
      <c r="N14" s="9"/>
      <c r="O14" s="9"/>
    </row>
    <row r="15" spans="1:18" x14ac:dyDescent="0.3">
      <c r="E15" s="88">
        <f>COUNTIF(F15:F17,"&gt;0")</f>
        <v>2</v>
      </c>
      <c r="F15" s="89"/>
      <c r="G15" s="90" t="s">
        <v>820</v>
      </c>
      <c r="H15" s="90" t="s">
        <v>821</v>
      </c>
      <c r="I15" s="88"/>
      <c r="J15" s="88"/>
      <c r="K15" s="88"/>
      <c r="L15" s="250"/>
      <c r="M15" s="88"/>
      <c r="N15" s="88"/>
      <c r="O15" s="88"/>
    </row>
    <row r="16" spans="1:18" x14ac:dyDescent="0.3">
      <c r="F16" s="92">
        <f>O16</f>
        <v>4</v>
      </c>
      <c r="G16" s="71" t="s">
        <v>822</v>
      </c>
      <c r="H16" s="1" t="s">
        <v>823</v>
      </c>
      <c r="J16" s="2">
        <v>117</v>
      </c>
      <c r="K16" s="251">
        <v>0.75</v>
      </c>
      <c r="L16" s="251">
        <v>0</v>
      </c>
      <c r="M16" s="2">
        <v>2</v>
      </c>
      <c r="O16" s="2">
        <f>COUNT(J16,K16,L16,M16,N16)</f>
        <v>4</v>
      </c>
      <c r="R16" s="2" t="s">
        <v>1380</v>
      </c>
    </row>
    <row r="17" spans="2:18" x14ac:dyDescent="0.3">
      <c r="F17" s="92">
        <f>O17</f>
        <v>3</v>
      </c>
      <c r="G17" s="71" t="s">
        <v>824</v>
      </c>
      <c r="H17" s="1" t="s">
        <v>825</v>
      </c>
      <c r="J17" s="2">
        <v>31</v>
      </c>
      <c r="K17" s="251">
        <v>0</v>
      </c>
      <c r="L17" s="251">
        <v>7.6</v>
      </c>
      <c r="O17" s="2">
        <f>COUNT(J17,K17,L17,M17,N17)</f>
        <v>3</v>
      </c>
      <c r="Q17" s="2" t="s">
        <v>1393</v>
      </c>
      <c r="R17" s="2" t="s">
        <v>1380</v>
      </c>
    </row>
    <row r="18" spans="2:18" x14ac:dyDescent="0.3">
      <c r="E18" s="252">
        <f>COUNTIF(F18:F19,"&gt;0")</f>
        <v>1</v>
      </c>
      <c r="F18" s="250"/>
      <c r="G18" s="90" t="s">
        <v>826</v>
      </c>
      <c r="H18" s="90" t="s">
        <v>827</v>
      </c>
      <c r="I18" s="88"/>
      <c r="J18" s="88"/>
      <c r="K18" s="88"/>
      <c r="L18" s="250"/>
      <c r="M18" s="88"/>
      <c r="N18" s="88"/>
      <c r="O18" s="88"/>
    </row>
    <row r="19" spans="2:18" x14ac:dyDescent="0.3">
      <c r="E19" s="50"/>
      <c r="F19" s="92">
        <f>O19</f>
        <v>2</v>
      </c>
      <c r="G19" s="71" t="s">
        <v>828</v>
      </c>
      <c r="H19" s="1" t="s">
        <v>829</v>
      </c>
      <c r="J19" s="2">
        <v>8</v>
      </c>
      <c r="K19" s="251">
        <v>0.65</v>
      </c>
      <c r="L19" s="251"/>
      <c r="O19" s="2">
        <f>COUNT(J19,K19,L19,M19,N19)</f>
        <v>2</v>
      </c>
      <c r="Q19" s="2" t="s">
        <v>1383</v>
      </c>
      <c r="R19" s="2" t="s">
        <v>1396</v>
      </c>
    </row>
    <row r="20" spans="2:18" x14ac:dyDescent="0.3">
      <c r="D20" s="9">
        <f>COUNTIF(E20:E22,"&gt;0")</f>
        <v>1</v>
      </c>
      <c r="E20" s="57"/>
      <c r="F20" s="95"/>
      <c r="G20" s="10" t="s">
        <v>1161</v>
      </c>
      <c r="H20" s="10"/>
      <c r="I20" s="9"/>
      <c r="J20" s="9"/>
      <c r="K20" s="249"/>
      <c r="L20" s="249"/>
      <c r="M20" s="9"/>
      <c r="N20" s="9"/>
      <c r="O20" s="9"/>
    </row>
    <row r="21" spans="2:18" x14ac:dyDescent="0.3">
      <c r="E21" s="88">
        <f>COUNTIF(F21:F22,"&gt;0")</f>
        <v>1</v>
      </c>
      <c r="F21" s="89"/>
      <c r="G21" s="90" t="s">
        <v>830</v>
      </c>
      <c r="H21" s="90" t="s">
        <v>831</v>
      </c>
      <c r="I21" s="88"/>
      <c r="J21" s="88"/>
      <c r="K21" s="88"/>
      <c r="L21" s="250"/>
      <c r="M21" s="88"/>
      <c r="N21" s="88"/>
      <c r="O21" s="88"/>
    </row>
    <row r="22" spans="2:18" x14ac:dyDescent="0.3">
      <c r="F22" s="92">
        <f>O22</f>
        <v>4</v>
      </c>
      <c r="G22" s="71" t="s">
        <v>832</v>
      </c>
      <c r="H22" s="1" t="s">
        <v>833</v>
      </c>
      <c r="J22" s="2">
        <v>1</v>
      </c>
      <c r="K22" s="251">
        <v>0</v>
      </c>
      <c r="L22" s="251">
        <v>0</v>
      </c>
      <c r="M22" s="2">
        <v>2</v>
      </c>
      <c r="O22" s="2">
        <f>COUNT(J22,K22,L22,M22,N22)</f>
        <v>4</v>
      </c>
      <c r="Q22" s="2" t="s">
        <v>1394</v>
      </c>
      <c r="R22" s="2" t="s">
        <v>1381</v>
      </c>
    </row>
    <row r="23" spans="2:18" x14ac:dyDescent="0.3">
      <c r="D23" s="9">
        <f>COUNTIF(E23:E30,"&gt;0")</f>
        <v>3</v>
      </c>
      <c r="E23" s="9"/>
      <c r="F23" s="87"/>
      <c r="G23" s="36" t="s">
        <v>834</v>
      </c>
      <c r="H23" s="36" t="s">
        <v>835</v>
      </c>
      <c r="I23" s="9"/>
      <c r="J23" s="9"/>
      <c r="K23" s="9"/>
      <c r="L23" s="249"/>
      <c r="M23" s="9"/>
      <c r="N23" s="9"/>
      <c r="O23" s="9"/>
    </row>
    <row r="24" spans="2:18" x14ac:dyDescent="0.3">
      <c r="E24" s="88">
        <f>COUNTIF(F24:F25,"&gt;0")</f>
        <v>1</v>
      </c>
      <c r="F24" s="89"/>
      <c r="G24" s="90" t="s">
        <v>836</v>
      </c>
      <c r="H24" s="90" t="s">
        <v>837</v>
      </c>
      <c r="I24" s="88"/>
      <c r="J24" s="88"/>
      <c r="K24" s="88"/>
      <c r="L24" s="250"/>
      <c r="M24" s="88"/>
      <c r="N24" s="88"/>
      <c r="O24" s="88"/>
    </row>
    <row r="25" spans="2:18" x14ac:dyDescent="0.3">
      <c r="F25" s="92">
        <f>O25</f>
        <v>2</v>
      </c>
      <c r="G25" s="71" t="s">
        <v>838</v>
      </c>
      <c r="H25" s="1" t="s">
        <v>839</v>
      </c>
      <c r="J25" s="6"/>
      <c r="K25" s="251">
        <v>0.4</v>
      </c>
      <c r="L25" s="251">
        <v>0.2</v>
      </c>
      <c r="O25" s="2">
        <f>COUNT(J25,K25,L25,M25,N25)</f>
        <v>2</v>
      </c>
      <c r="R25" s="2" t="s">
        <v>1397</v>
      </c>
    </row>
    <row r="26" spans="2:18" x14ac:dyDescent="0.3">
      <c r="E26" s="88">
        <f>COUNTIF(F26:F28,"&gt;0")</f>
        <v>2</v>
      </c>
      <c r="F26" s="89"/>
      <c r="G26" s="90" t="s">
        <v>840</v>
      </c>
      <c r="H26" s="90" t="s">
        <v>841</v>
      </c>
      <c r="I26" s="88"/>
      <c r="J26" s="88"/>
      <c r="K26" s="88"/>
      <c r="L26" s="250"/>
      <c r="M26" s="88"/>
      <c r="N26" s="88"/>
      <c r="O26" s="88"/>
    </row>
    <row r="27" spans="2:18" x14ac:dyDescent="0.3">
      <c r="F27" s="92">
        <f>O27</f>
        <v>3</v>
      </c>
      <c r="G27" s="71" t="s">
        <v>842</v>
      </c>
      <c r="H27" s="1" t="s">
        <v>843</v>
      </c>
      <c r="J27" s="2">
        <v>113</v>
      </c>
      <c r="K27" s="251">
        <v>11.75</v>
      </c>
      <c r="L27" s="251">
        <v>27.8</v>
      </c>
      <c r="O27" s="2">
        <f>COUNT(J27,K27,L27,M27,N27)</f>
        <v>3</v>
      </c>
      <c r="R27" s="2" t="s">
        <v>1380</v>
      </c>
    </row>
    <row r="28" spans="2:18" x14ac:dyDescent="0.3">
      <c r="F28" s="92">
        <f>O28</f>
        <v>1</v>
      </c>
      <c r="G28" s="14" t="s">
        <v>1162</v>
      </c>
      <c r="H28" s="14" t="s">
        <v>1163</v>
      </c>
      <c r="J28" s="2">
        <v>3</v>
      </c>
      <c r="K28" s="251"/>
      <c r="L28" s="251"/>
      <c r="O28" s="2">
        <f>COUNT(J28,K28,L28,M28,N28)</f>
        <v>1</v>
      </c>
      <c r="R28" s="2" t="s">
        <v>1380</v>
      </c>
    </row>
    <row r="29" spans="2:18" x14ac:dyDescent="0.3">
      <c r="E29" s="88">
        <f>COUNTIF(F29:F30,"&gt;0")</f>
        <v>1</v>
      </c>
      <c r="F29" s="89"/>
      <c r="G29" s="90" t="s">
        <v>844</v>
      </c>
      <c r="H29" s="90" t="s">
        <v>845</v>
      </c>
      <c r="I29" s="88"/>
      <c r="J29" s="88"/>
      <c r="K29" s="88"/>
      <c r="L29" s="250"/>
      <c r="M29" s="88"/>
      <c r="N29" s="88"/>
      <c r="O29" s="88"/>
    </row>
    <row r="30" spans="2:18" x14ac:dyDescent="0.3">
      <c r="F30" s="92">
        <f>O30</f>
        <v>3</v>
      </c>
      <c r="G30" s="71" t="s">
        <v>846</v>
      </c>
      <c r="H30" s="1" t="s">
        <v>847</v>
      </c>
      <c r="J30" s="2">
        <v>1</v>
      </c>
      <c r="K30" s="251">
        <v>0.5</v>
      </c>
      <c r="L30" s="251">
        <v>0.2</v>
      </c>
      <c r="O30" s="2">
        <f>COUNT(J30,K30,L30,M30,N30)</f>
        <v>3</v>
      </c>
      <c r="Q30" s="2" t="s">
        <v>1380</v>
      </c>
      <c r="R30" s="2" t="s">
        <v>1380</v>
      </c>
    </row>
    <row r="31" spans="2:18" x14ac:dyDescent="0.3">
      <c r="B31" s="1"/>
      <c r="C31" s="1"/>
      <c r="D31" s="9">
        <f>COUNTIF(E31:E33,"&gt;0")</f>
        <v>1</v>
      </c>
      <c r="E31" s="36"/>
      <c r="F31" s="36"/>
      <c r="G31" s="10" t="s">
        <v>1161</v>
      </c>
      <c r="H31" s="10"/>
      <c r="I31" s="9"/>
      <c r="J31" s="9"/>
      <c r="K31" s="9"/>
      <c r="L31" s="249"/>
      <c r="M31" s="9"/>
      <c r="N31" s="9"/>
      <c r="O31" s="9"/>
    </row>
    <row r="32" spans="2:18" x14ac:dyDescent="0.3">
      <c r="B32" s="1"/>
      <c r="C32" s="1"/>
      <c r="D32" s="1"/>
      <c r="E32" s="88">
        <f>COUNTIF(F32:F33,"&gt;0")</f>
        <v>1</v>
      </c>
      <c r="F32" s="90"/>
      <c r="G32" s="261" t="s">
        <v>1164</v>
      </c>
      <c r="H32" s="261" t="s">
        <v>1165</v>
      </c>
      <c r="I32" s="88"/>
      <c r="J32" s="88"/>
      <c r="K32" s="88"/>
      <c r="L32" s="250"/>
      <c r="M32" s="88"/>
      <c r="N32" s="88"/>
      <c r="O32" s="88"/>
    </row>
    <row r="33" spans="2:18" x14ac:dyDescent="0.3">
      <c r="B33" s="1"/>
      <c r="C33" s="1"/>
      <c r="D33" s="1"/>
      <c r="E33" s="1"/>
      <c r="F33" s="92">
        <f>O33</f>
        <v>1</v>
      </c>
      <c r="G33" s="14" t="s">
        <v>1166</v>
      </c>
      <c r="H33" s="14" t="s">
        <v>1167</v>
      </c>
      <c r="J33" s="2">
        <v>97</v>
      </c>
      <c r="K33" s="251"/>
      <c r="L33" s="251"/>
      <c r="O33" s="2">
        <f>COUNT(J33,K33,L33,M33,N33)</f>
        <v>1</v>
      </c>
      <c r="R33" s="2" t="s">
        <v>1380</v>
      </c>
    </row>
    <row r="34" spans="2:18" x14ac:dyDescent="0.3">
      <c r="B34" s="1"/>
      <c r="C34" s="1"/>
      <c r="D34" s="9">
        <f>COUNTIF(E34:E36,"&gt;0")</f>
        <v>1</v>
      </c>
      <c r="E34" s="36"/>
      <c r="F34" s="36"/>
      <c r="G34" s="10" t="s">
        <v>1168</v>
      </c>
      <c r="H34" s="10" t="s">
        <v>1169</v>
      </c>
      <c r="I34" s="9"/>
      <c r="J34" s="9"/>
      <c r="K34" s="10"/>
      <c r="L34" s="10"/>
      <c r="M34" s="10"/>
      <c r="N34" s="10"/>
      <c r="O34" s="10"/>
    </row>
    <row r="35" spans="2:18" x14ac:dyDescent="0.3">
      <c r="B35" s="1"/>
      <c r="C35" s="1"/>
      <c r="D35" s="1"/>
      <c r="E35" s="88">
        <f>COUNTIF(F35:F36,"&gt;0")</f>
        <v>1</v>
      </c>
      <c r="F35" s="38"/>
      <c r="G35" s="12" t="s">
        <v>1170</v>
      </c>
      <c r="H35" s="12" t="s">
        <v>1171</v>
      </c>
      <c r="I35" s="88"/>
      <c r="J35" s="88"/>
      <c r="K35" s="88"/>
      <c r="L35" s="88"/>
      <c r="M35" s="88"/>
      <c r="N35" s="88"/>
      <c r="O35" s="88"/>
    </row>
    <row r="36" spans="2:18" x14ac:dyDescent="0.3">
      <c r="B36" s="1"/>
      <c r="C36" s="1"/>
      <c r="D36" s="1"/>
      <c r="E36" s="1"/>
      <c r="F36" s="92">
        <f>O36</f>
        <v>1</v>
      </c>
      <c r="G36" s="14" t="s">
        <v>1172</v>
      </c>
      <c r="H36" s="14" t="s">
        <v>1173</v>
      </c>
      <c r="J36" s="2">
        <v>11</v>
      </c>
      <c r="K36" s="251"/>
      <c r="L36" s="251"/>
      <c r="O36" s="2">
        <f>COUNT(J36,K36,L36,M36,N36)</f>
        <v>1</v>
      </c>
      <c r="R36" s="2" t="s">
        <v>1380</v>
      </c>
    </row>
    <row r="37" spans="2:18" x14ac:dyDescent="0.3">
      <c r="D37" s="9">
        <f>COUNTIF(E37:E46,"&gt;0")</f>
        <v>3</v>
      </c>
      <c r="E37" s="9"/>
      <c r="F37" s="87"/>
      <c r="G37" s="36" t="s">
        <v>848</v>
      </c>
      <c r="H37" s="36" t="s">
        <v>849</v>
      </c>
      <c r="I37" s="9"/>
      <c r="J37" s="9"/>
      <c r="K37" s="9"/>
      <c r="L37" s="249"/>
      <c r="M37" s="9"/>
      <c r="N37" s="9"/>
      <c r="O37" s="9"/>
    </row>
    <row r="38" spans="2:18" x14ac:dyDescent="0.3">
      <c r="E38" s="88">
        <f>COUNTIF(F38:F40,"&gt;0")</f>
        <v>2</v>
      </c>
      <c r="F38" s="89"/>
      <c r="G38" s="90" t="s">
        <v>850</v>
      </c>
      <c r="H38" s="90" t="s">
        <v>851</v>
      </c>
      <c r="I38" s="88"/>
      <c r="J38" s="88"/>
      <c r="K38" s="88"/>
      <c r="L38" s="250"/>
      <c r="M38" s="88"/>
      <c r="N38" s="88"/>
      <c r="O38" s="88"/>
    </row>
    <row r="39" spans="2:18" x14ac:dyDescent="0.3">
      <c r="F39" s="92">
        <f>O39</f>
        <v>1</v>
      </c>
      <c r="G39" s="71" t="s">
        <v>852</v>
      </c>
      <c r="H39" s="1" t="s">
        <v>853</v>
      </c>
      <c r="J39" s="6"/>
      <c r="K39" s="251">
        <v>0.4</v>
      </c>
      <c r="L39" s="251"/>
      <c r="O39" s="2">
        <f>COUNT(J39,K39,L39,M39,N39)</f>
        <v>1</v>
      </c>
      <c r="Q39" s="2" t="s">
        <v>1384</v>
      </c>
      <c r="R39" s="2" t="s">
        <v>1380</v>
      </c>
    </row>
    <row r="40" spans="2:18" x14ac:dyDescent="0.3">
      <c r="F40" s="92">
        <f>O40</f>
        <v>4</v>
      </c>
      <c r="G40" s="71" t="s">
        <v>854</v>
      </c>
      <c r="H40" s="1" t="s">
        <v>855</v>
      </c>
      <c r="J40" s="2">
        <v>12</v>
      </c>
      <c r="K40" s="251">
        <v>0</v>
      </c>
      <c r="L40" s="251">
        <v>0.4</v>
      </c>
      <c r="M40" s="2">
        <v>2</v>
      </c>
      <c r="O40" s="2">
        <f>COUNT(J40,K40,L40,M40,N40)</f>
        <v>4</v>
      </c>
      <c r="Q40" s="2" t="s">
        <v>1384</v>
      </c>
      <c r="R40" s="2" t="s">
        <v>1380</v>
      </c>
    </row>
    <row r="41" spans="2:18" x14ac:dyDescent="0.3">
      <c r="E41" s="88">
        <f>COUNTIF(F41:F44,"&gt;0")</f>
        <v>3</v>
      </c>
      <c r="F41" s="89"/>
      <c r="G41" s="90" t="s">
        <v>856</v>
      </c>
      <c r="H41" s="90" t="s">
        <v>857</v>
      </c>
      <c r="I41" s="88"/>
      <c r="J41" s="88"/>
      <c r="K41" s="88"/>
      <c r="L41" s="250"/>
      <c r="M41" s="88"/>
      <c r="N41" s="88"/>
      <c r="O41" s="88"/>
    </row>
    <row r="42" spans="2:18" x14ac:dyDescent="0.3">
      <c r="F42" s="92">
        <f>O42</f>
        <v>3</v>
      </c>
      <c r="G42" s="71" t="s">
        <v>858</v>
      </c>
      <c r="H42" s="1" t="s">
        <v>859</v>
      </c>
      <c r="J42" s="2">
        <v>41</v>
      </c>
      <c r="K42" s="251">
        <v>5.5</v>
      </c>
      <c r="L42" s="251">
        <v>0.8</v>
      </c>
      <c r="O42" s="2">
        <f>COUNT(J42,K42,L42,M42,N42)</f>
        <v>3</v>
      </c>
      <c r="Q42" s="2" t="s">
        <v>1380</v>
      </c>
      <c r="R42" s="2" t="s">
        <v>1380</v>
      </c>
    </row>
    <row r="43" spans="2:18" x14ac:dyDescent="0.3">
      <c r="F43" s="92">
        <f>O43</f>
        <v>2</v>
      </c>
      <c r="G43" s="71" t="s">
        <v>860</v>
      </c>
      <c r="H43" s="1" t="s">
        <v>861</v>
      </c>
      <c r="J43" s="2">
        <v>8</v>
      </c>
      <c r="K43" s="251">
        <v>0.4</v>
      </c>
      <c r="L43" s="251"/>
      <c r="O43" s="2">
        <f>COUNT(J43,K43,L43,M43,N43)</f>
        <v>2</v>
      </c>
      <c r="R43" s="2" t="s">
        <v>1380</v>
      </c>
    </row>
    <row r="44" spans="2:18" x14ac:dyDescent="0.3">
      <c r="F44" s="92">
        <f>O44</f>
        <v>1</v>
      </c>
      <c r="G44" s="71" t="s">
        <v>1174</v>
      </c>
      <c r="H44" s="1" t="s">
        <v>1175</v>
      </c>
      <c r="J44" s="2">
        <v>3</v>
      </c>
      <c r="K44" s="251"/>
      <c r="L44" s="251"/>
      <c r="O44" s="2">
        <f>COUNT(J44,K44,L44,M44,N44)</f>
        <v>1</v>
      </c>
      <c r="Q44" s="2" t="s">
        <v>1380</v>
      </c>
      <c r="R44" s="2" t="s">
        <v>1380</v>
      </c>
    </row>
    <row r="45" spans="2:18" x14ac:dyDescent="0.3">
      <c r="E45" s="88">
        <f>COUNTIF(F45:F46,"&gt;0")</f>
        <v>1</v>
      </c>
      <c r="F45" s="89"/>
      <c r="G45" s="90" t="s">
        <v>862</v>
      </c>
      <c r="H45" s="90" t="s">
        <v>863</v>
      </c>
      <c r="I45" s="88"/>
      <c r="J45" s="88"/>
      <c r="K45" s="88"/>
      <c r="L45" s="250"/>
      <c r="M45" s="88"/>
      <c r="N45" s="88"/>
      <c r="O45" s="88"/>
    </row>
    <row r="46" spans="2:18" x14ac:dyDescent="0.3">
      <c r="F46" s="92">
        <f>O46</f>
        <v>5</v>
      </c>
      <c r="G46" s="71" t="s">
        <v>864</v>
      </c>
      <c r="H46" s="1" t="s">
        <v>865</v>
      </c>
      <c r="J46" s="2">
        <v>63</v>
      </c>
      <c r="K46" s="251">
        <v>0.2</v>
      </c>
      <c r="L46" s="251">
        <v>0</v>
      </c>
      <c r="M46" s="2">
        <v>1</v>
      </c>
      <c r="N46" s="2">
        <v>1</v>
      </c>
      <c r="O46" s="2">
        <f>COUNT(J46,K46,L46,M46,N46)</f>
        <v>5</v>
      </c>
      <c r="Q46" s="2" t="s">
        <v>1380</v>
      </c>
      <c r="R46" s="2" t="s">
        <v>1396</v>
      </c>
    </row>
    <row r="47" spans="2:18" x14ac:dyDescent="0.3">
      <c r="C47" s="34">
        <f>COUNTIF(D47:D60,"&gt;0")</f>
        <v>3</v>
      </c>
      <c r="D47" s="34"/>
      <c r="E47" s="34"/>
      <c r="F47" s="86"/>
      <c r="G47" s="32" t="s">
        <v>866</v>
      </c>
      <c r="H47" s="32" t="s">
        <v>867</v>
      </c>
      <c r="I47" s="34"/>
      <c r="J47" s="34"/>
      <c r="K47" s="34"/>
      <c r="L47" s="248"/>
      <c r="M47" s="34"/>
      <c r="N47" s="34"/>
      <c r="O47" s="34"/>
    </row>
    <row r="48" spans="2:18" x14ac:dyDescent="0.3">
      <c r="D48" s="9">
        <f>COUNTIF(E48:E51,"&gt;0")</f>
        <v>1</v>
      </c>
      <c r="E48" s="9"/>
      <c r="F48" s="87"/>
      <c r="G48" s="36" t="s">
        <v>868</v>
      </c>
      <c r="H48" s="36" t="s">
        <v>869</v>
      </c>
      <c r="I48" s="9"/>
      <c r="J48" s="9"/>
      <c r="K48" s="9"/>
      <c r="L48" s="249"/>
      <c r="M48" s="9"/>
      <c r="N48" s="9"/>
      <c r="O48" s="9"/>
    </row>
    <row r="49" spans="2:18" x14ac:dyDescent="0.3">
      <c r="E49" s="88">
        <f>COUNTIF(F49:F51,"&gt;0")</f>
        <v>2</v>
      </c>
      <c r="F49" s="89"/>
      <c r="G49" s="90" t="s">
        <v>870</v>
      </c>
      <c r="H49" s="90" t="s">
        <v>871</v>
      </c>
      <c r="I49" s="88"/>
      <c r="J49" s="88"/>
      <c r="K49" s="88"/>
      <c r="L49" s="250"/>
      <c r="M49" s="88"/>
      <c r="N49" s="88"/>
      <c r="O49" s="88"/>
    </row>
    <row r="50" spans="2:18" x14ac:dyDescent="0.3">
      <c r="F50" s="92">
        <f>O50</f>
        <v>1</v>
      </c>
      <c r="G50" s="71" t="s">
        <v>872</v>
      </c>
      <c r="H50" s="253" t="s">
        <v>873</v>
      </c>
      <c r="I50" s="254"/>
      <c r="J50" s="6"/>
      <c r="K50" s="251">
        <v>2.35</v>
      </c>
      <c r="L50" s="251"/>
      <c r="O50" s="2">
        <f>COUNT(J50,K50,L50,M50,N50)</f>
        <v>1</v>
      </c>
      <c r="Q50" s="2" t="s">
        <v>1380</v>
      </c>
      <c r="R50" s="2" t="s">
        <v>1380</v>
      </c>
    </row>
    <row r="51" spans="2:18" x14ac:dyDescent="0.3">
      <c r="F51" s="92">
        <f>O51</f>
        <v>3</v>
      </c>
      <c r="G51" s="71" t="s">
        <v>874</v>
      </c>
      <c r="H51" s="1" t="s">
        <v>875</v>
      </c>
      <c r="J51" s="2">
        <v>1</v>
      </c>
      <c r="K51" s="251">
        <v>1.7</v>
      </c>
      <c r="L51" s="251">
        <v>0.6</v>
      </c>
      <c r="O51" s="2">
        <f>COUNT(J51,K51,L51,M51,N51)</f>
        <v>3</v>
      </c>
      <c r="R51" s="2" t="s">
        <v>1380</v>
      </c>
    </row>
    <row r="52" spans="2:18" x14ac:dyDescent="0.3">
      <c r="D52" s="9">
        <f>COUNTIF(E52:E54,"&gt;0")</f>
        <v>1</v>
      </c>
      <c r="E52" s="9"/>
      <c r="F52" s="87"/>
      <c r="G52" s="36" t="s">
        <v>876</v>
      </c>
      <c r="H52" s="36" t="s">
        <v>877</v>
      </c>
      <c r="I52" s="9"/>
      <c r="J52" s="9"/>
      <c r="K52" s="9"/>
      <c r="L52" s="249"/>
      <c r="M52" s="9"/>
      <c r="N52" s="9"/>
      <c r="O52" s="9"/>
    </row>
    <row r="53" spans="2:18" x14ac:dyDescent="0.3">
      <c r="E53" s="88">
        <f>COUNTIF(F53:F54,"&gt;0")</f>
        <v>1</v>
      </c>
      <c r="F53" s="89"/>
      <c r="G53" s="90" t="s">
        <v>878</v>
      </c>
      <c r="H53" s="90" t="s">
        <v>879</v>
      </c>
      <c r="I53" s="88"/>
      <c r="J53" s="88"/>
      <c r="K53" s="88"/>
      <c r="L53" s="250"/>
      <c r="M53" s="88"/>
      <c r="N53" s="88"/>
      <c r="O53" s="88"/>
    </row>
    <row r="54" spans="2:18" x14ac:dyDescent="0.3">
      <c r="F54" s="92">
        <f>O54</f>
        <v>4</v>
      </c>
      <c r="G54" s="71" t="s">
        <v>880</v>
      </c>
      <c r="H54" s="1" t="s">
        <v>881</v>
      </c>
      <c r="J54" s="2">
        <v>1</v>
      </c>
      <c r="K54" s="251">
        <v>0</v>
      </c>
      <c r="L54" s="251">
        <v>0.2</v>
      </c>
      <c r="M54" s="2">
        <v>2</v>
      </c>
      <c r="O54" s="2">
        <f>COUNT(J54,K54,L54,M54,N54)</f>
        <v>4</v>
      </c>
      <c r="Q54" s="2" t="s">
        <v>1395</v>
      </c>
      <c r="R54" s="2" t="s">
        <v>1380</v>
      </c>
    </row>
    <row r="55" spans="2:18" x14ac:dyDescent="0.3">
      <c r="D55" s="9">
        <f>COUNTIF(E55:E60,"&gt;0")</f>
        <v>2</v>
      </c>
      <c r="E55" s="9"/>
      <c r="F55" s="87"/>
      <c r="G55" s="36" t="s">
        <v>882</v>
      </c>
      <c r="H55" s="36" t="s">
        <v>883</v>
      </c>
      <c r="I55" s="9"/>
      <c r="J55" s="9"/>
      <c r="K55" s="9"/>
      <c r="L55" s="249"/>
      <c r="M55" s="9"/>
      <c r="N55" s="9"/>
      <c r="O55" s="9"/>
    </row>
    <row r="56" spans="2:18" x14ac:dyDescent="0.3">
      <c r="E56" s="252">
        <f>COUNTIF(F56:F57,"&gt;0")</f>
        <v>1</v>
      </c>
      <c r="F56" s="250"/>
      <c r="G56" s="90" t="s">
        <v>884</v>
      </c>
      <c r="H56" s="90" t="s">
        <v>885</v>
      </c>
      <c r="I56" s="88"/>
      <c r="J56" s="88"/>
      <c r="K56" s="88"/>
      <c r="L56" s="250"/>
      <c r="M56" s="88"/>
      <c r="N56" s="88"/>
      <c r="O56" s="88"/>
    </row>
    <row r="57" spans="2:18" x14ac:dyDescent="0.3">
      <c r="E57" s="50"/>
      <c r="F57" s="92">
        <f>O57</f>
        <v>1</v>
      </c>
      <c r="G57" s="71" t="s">
        <v>886</v>
      </c>
      <c r="H57" s="1" t="s">
        <v>887</v>
      </c>
      <c r="J57" s="6"/>
      <c r="K57" s="251">
        <v>0.2</v>
      </c>
      <c r="L57" s="251"/>
      <c r="O57" s="2">
        <f>COUNT(J57,K57,L57,M57,N57)</f>
        <v>1</v>
      </c>
      <c r="R57" s="2" t="s">
        <v>1380</v>
      </c>
    </row>
    <row r="58" spans="2:18" x14ac:dyDescent="0.3">
      <c r="E58" s="88">
        <f>COUNTIF(F58:F60,"&gt;0")</f>
        <v>2</v>
      </c>
      <c r="F58" s="89"/>
      <c r="G58" s="90" t="s">
        <v>888</v>
      </c>
      <c r="H58" s="90" t="s">
        <v>889</v>
      </c>
      <c r="I58" s="88"/>
      <c r="J58" s="88"/>
      <c r="K58" s="88"/>
      <c r="L58" s="250"/>
      <c r="M58" s="88"/>
      <c r="N58" s="88"/>
      <c r="O58" s="88"/>
    </row>
    <row r="59" spans="2:18" x14ac:dyDescent="0.3">
      <c r="F59" s="92">
        <f>O59</f>
        <v>3</v>
      </c>
      <c r="G59" s="71" t="s">
        <v>890</v>
      </c>
      <c r="H59" s="1" t="s">
        <v>891</v>
      </c>
      <c r="J59" s="2">
        <v>25</v>
      </c>
      <c r="K59" s="251">
        <v>1.5999999999999999</v>
      </c>
      <c r="L59" s="251">
        <v>3.6</v>
      </c>
      <c r="O59" s="2">
        <f>COUNT(J59,K59,L59,M59,N59)</f>
        <v>3</v>
      </c>
      <c r="R59" s="2" t="s">
        <v>1398</v>
      </c>
    </row>
    <row r="60" spans="2:18" x14ac:dyDescent="0.3">
      <c r="F60" s="92">
        <f>O60</f>
        <v>4</v>
      </c>
      <c r="G60" s="71" t="s">
        <v>892</v>
      </c>
      <c r="H60" s="1" t="s">
        <v>893</v>
      </c>
      <c r="J60" s="2">
        <v>12</v>
      </c>
      <c r="K60" s="251">
        <v>0</v>
      </c>
      <c r="L60" s="251">
        <v>0</v>
      </c>
      <c r="M60" s="2">
        <v>2</v>
      </c>
      <c r="O60" s="2">
        <f>COUNT(J60,K60,L60,M60,N60)</f>
        <v>4</v>
      </c>
      <c r="Q60" s="2" t="s">
        <v>1380</v>
      </c>
      <c r="R60" s="2" t="s">
        <v>1381</v>
      </c>
    </row>
    <row r="61" spans="2:18" x14ac:dyDescent="0.3">
      <c r="B61" s="3">
        <f>COUNTIF(C61:C84,"&gt;0")</f>
        <v>2</v>
      </c>
      <c r="C61" s="3"/>
      <c r="D61" s="3"/>
      <c r="E61" s="3"/>
      <c r="F61" s="84"/>
      <c r="G61" s="85" t="s">
        <v>894</v>
      </c>
      <c r="H61" s="85" t="s">
        <v>895</v>
      </c>
      <c r="I61" s="3"/>
      <c r="J61" s="3"/>
      <c r="K61" s="3"/>
      <c r="L61" s="247"/>
      <c r="M61" s="3"/>
      <c r="N61" s="3"/>
      <c r="O61" s="3"/>
    </row>
    <row r="62" spans="2:18" x14ac:dyDescent="0.3">
      <c r="C62" s="34">
        <f>COUNTIF(D62:D65,"&gt;0")</f>
        <v>1</v>
      </c>
      <c r="D62" s="34"/>
      <c r="E62" s="34"/>
      <c r="F62" s="86"/>
      <c r="G62" s="32" t="s">
        <v>896</v>
      </c>
      <c r="H62" s="32" t="s">
        <v>897</v>
      </c>
      <c r="I62" s="34"/>
      <c r="J62" s="34"/>
      <c r="K62" s="34"/>
      <c r="L62" s="248"/>
      <c r="M62" s="34"/>
      <c r="N62" s="34"/>
      <c r="O62" s="34"/>
    </row>
    <row r="63" spans="2:18" x14ac:dyDescent="0.3">
      <c r="D63" s="9">
        <f>COUNTIF(E63:E65,"&gt;0")</f>
        <v>1</v>
      </c>
      <c r="E63" s="9"/>
      <c r="F63" s="87"/>
      <c r="G63" s="36" t="s">
        <v>898</v>
      </c>
      <c r="H63" s="36" t="s">
        <v>899</v>
      </c>
      <c r="I63" s="9"/>
      <c r="J63" s="9"/>
      <c r="K63" s="9"/>
      <c r="L63" s="249"/>
      <c r="M63" s="9"/>
      <c r="N63" s="9"/>
      <c r="O63" s="9"/>
    </row>
    <row r="64" spans="2:18" x14ac:dyDescent="0.3">
      <c r="E64" s="88">
        <f>COUNTIF(F64:F65,"&gt;0")</f>
        <v>1</v>
      </c>
      <c r="F64" s="89"/>
      <c r="G64" s="90" t="s">
        <v>900</v>
      </c>
      <c r="H64" s="90" t="s">
        <v>901</v>
      </c>
      <c r="I64" s="88"/>
      <c r="J64" s="88"/>
      <c r="K64" s="88"/>
      <c r="L64" s="250"/>
      <c r="M64" s="88"/>
      <c r="N64" s="88"/>
      <c r="O64" s="88"/>
    </row>
    <row r="65" spans="3:15" x14ac:dyDescent="0.3">
      <c r="F65" s="92">
        <f>O65</f>
        <v>3</v>
      </c>
      <c r="G65" s="71" t="s">
        <v>902</v>
      </c>
      <c r="H65" s="1" t="s">
        <v>903</v>
      </c>
      <c r="J65" s="2">
        <v>194</v>
      </c>
      <c r="K65" s="251">
        <v>25.2</v>
      </c>
      <c r="L65" s="251">
        <v>43.6</v>
      </c>
      <c r="O65" s="2">
        <f>COUNT(J65,K65,L65,M65,N65)</f>
        <v>3</v>
      </c>
    </row>
    <row r="66" spans="3:15" x14ac:dyDescent="0.3">
      <c r="C66" s="34">
        <f>COUNTIF(D66:D84,"&gt;0")</f>
        <v>4</v>
      </c>
      <c r="D66" s="34"/>
      <c r="E66" s="34"/>
      <c r="F66" s="86"/>
      <c r="G66" s="32" t="s">
        <v>904</v>
      </c>
      <c r="H66" s="32" t="s">
        <v>905</v>
      </c>
      <c r="I66" s="34"/>
      <c r="J66" s="34"/>
      <c r="K66" s="34"/>
      <c r="L66" s="248"/>
      <c r="M66" s="34"/>
      <c r="N66" s="34"/>
      <c r="O66" s="34"/>
    </row>
    <row r="67" spans="3:15" x14ac:dyDescent="0.3">
      <c r="D67" s="9">
        <f>COUNTIF(E67:E71,"&gt;0")</f>
        <v>1</v>
      </c>
      <c r="E67" s="9"/>
      <c r="F67" s="87"/>
      <c r="G67" s="36" t="s">
        <v>906</v>
      </c>
      <c r="H67" s="36" t="s">
        <v>907</v>
      </c>
      <c r="I67" s="9"/>
      <c r="J67" s="9"/>
      <c r="K67" s="9"/>
      <c r="L67" s="249"/>
      <c r="M67" s="9"/>
      <c r="N67" s="9"/>
      <c r="O67" s="9"/>
    </row>
    <row r="68" spans="3:15" x14ac:dyDescent="0.3">
      <c r="E68" s="88">
        <f>COUNTIF(F68:F71,"&gt;0")</f>
        <v>3</v>
      </c>
      <c r="F68" s="89"/>
      <c r="G68" s="90" t="s">
        <v>908</v>
      </c>
      <c r="H68" s="90" t="s">
        <v>909</v>
      </c>
      <c r="I68" s="88"/>
      <c r="J68" s="88"/>
      <c r="K68" s="88"/>
      <c r="L68" s="250"/>
      <c r="M68" s="88"/>
      <c r="N68" s="88"/>
      <c r="O68" s="88"/>
    </row>
    <row r="69" spans="3:15" x14ac:dyDescent="0.3">
      <c r="F69" s="92">
        <f>O69</f>
        <v>5</v>
      </c>
      <c r="G69" s="71" t="s">
        <v>910</v>
      </c>
      <c r="H69" s="1" t="s">
        <v>911</v>
      </c>
      <c r="J69" s="2">
        <v>25</v>
      </c>
      <c r="K69" s="251">
        <v>0</v>
      </c>
      <c r="L69" s="251">
        <v>0</v>
      </c>
      <c r="M69" s="2">
        <v>2</v>
      </c>
      <c r="N69" s="2">
        <v>1</v>
      </c>
      <c r="O69" s="2">
        <f>COUNT(J69,K69,L69,M69,N69)</f>
        <v>5</v>
      </c>
    </row>
    <row r="70" spans="3:15" x14ac:dyDescent="0.3">
      <c r="F70" s="92">
        <f>O70</f>
        <v>2</v>
      </c>
      <c r="G70" s="71" t="s">
        <v>912</v>
      </c>
      <c r="H70" s="1" t="s">
        <v>913</v>
      </c>
      <c r="K70" s="251">
        <v>1.2500000000000002</v>
      </c>
      <c r="L70" s="251">
        <v>7.6</v>
      </c>
      <c r="O70" s="2">
        <f>COUNT(J70,K70,L70,M70,N70)</f>
        <v>2</v>
      </c>
    </row>
    <row r="71" spans="3:15" x14ac:dyDescent="0.3">
      <c r="F71" s="92">
        <f>O71</f>
        <v>1</v>
      </c>
      <c r="G71" s="71" t="s">
        <v>1176</v>
      </c>
      <c r="H71" s="1" t="s">
        <v>1177</v>
      </c>
      <c r="J71" s="2">
        <v>2</v>
      </c>
      <c r="K71" s="251"/>
      <c r="L71" s="251"/>
      <c r="O71" s="2">
        <f>COUNT(J71,K71,L71,M71,N71)</f>
        <v>1</v>
      </c>
    </row>
    <row r="72" spans="3:15" x14ac:dyDescent="0.3">
      <c r="D72" s="9">
        <f>COUNTIF(E72:E74,"&gt;0")</f>
        <v>1</v>
      </c>
      <c r="E72" s="9"/>
      <c r="F72" s="87"/>
      <c r="G72" s="36" t="s">
        <v>1178</v>
      </c>
      <c r="H72" s="36" t="s">
        <v>1179</v>
      </c>
      <c r="I72" s="9"/>
      <c r="J72" s="9"/>
      <c r="K72" s="9"/>
      <c r="L72" s="249"/>
      <c r="M72" s="9"/>
      <c r="N72" s="9"/>
      <c r="O72" s="9"/>
    </row>
    <row r="73" spans="3:15" x14ac:dyDescent="0.3">
      <c r="E73" s="88">
        <f>COUNTIF(F73:F74,"&gt;0")</f>
        <v>1</v>
      </c>
      <c r="F73" s="89"/>
      <c r="G73" s="90" t="s">
        <v>1180</v>
      </c>
      <c r="H73" s="90" t="s">
        <v>1181</v>
      </c>
      <c r="I73" s="88"/>
      <c r="J73" s="88"/>
      <c r="K73" s="88"/>
      <c r="L73" s="250"/>
      <c r="M73" s="88"/>
      <c r="N73" s="88"/>
      <c r="O73" s="88"/>
    </row>
    <row r="74" spans="3:15" x14ac:dyDescent="0.3">
      <c r="F74" s="92">
        <f>O74</f>
        <v>1</v>
      </c>
      <c r="G74" s="71" t="s">
        <v>1182</v>
      </c>
      <c r="H74" s="1" t="s">
        <v>1183</v>
      </c>
      <c r="J74" s="2">
        <v>4</v>
      </c>
      <c r="K74" s="251"/>
      <c r="L74" s="251"/>
      <c r="O74" s="2">
        <f>COUNT(J74,K74,L74,M74,N74)</f>
        <v>1</v>
      </c>
    </row>
    <row r="75" spans="3:15" x14ac:dyDescent="0.3">
      <c r="D75" s="9">
        <f>COUNTIF(E75:E79,"&gt;0")</f>
        <v>1</v>
      </c>
      <c r="E75" s="9"/>
      <c r="F75" s="87"/>
      <c r="G75" s="36" t="s">
        <v>914</v>
      </c>
      <c r="H75" s="36" t="s">
        <v>915</v>
      </c>
      <c r="I75" s="9"/>
      <c r="J75" s="9"/>
      <c r="K75" s="9"/>
      <c r="L75" s="249"/>
      <c r="M75" s="9"/>
      <c r="N75" s="9"/>
      <c r="O75" s="9"/>
    </row>
    <row r="76" spans="3:15" x14ac:dyDescent="0.3">
      <c r="E76" s="88">
        <f>COUNTIF(F76:F79,"&gt;0")</f>
        <v>3</v>
      </c>
      <c r="F76" s="89"/>
      <c r="G76" s="90" t="s">
        <v>916</v>
      </c>
      <c r="H76" s="90" t="s">
        <v>917</v>
      </c>
      <c r="I76" s="88"/>
      <c r="J76" s="88"/>
      <c r="K76" s="88"/>
      <c r="L76" s="250"/>
      <c r="M76" s="88"/>
      <c r="N76" s="88"/>
      <c r="O76" s="88"/>
    </row>
    <row r="77" spans="3:15" x14ac:dyDescent="0.3">
      <c r="F77" s="92">
        <f>O77</f>
        <v>3</v>
      </c>
      <c r="G77" s="71" t="s">
        <v>918</v>
      </c>
      <c r="H77" s="1" t="s">
        <v>919</v>
      </c>
      <c r="J77" s="6"/>
      <c r="K77" s="251">
        <v>0</v>
      </c>
      <c r="L77" s="251">
        <v>0</v>
      </c>
      <c r="N77" s="2">
        <v>1</v>
      </c>
      <c r="O77" s="2">
        <f>COUNT(J77,K77,L77,M77,N77)</f>
        <v>3</v>
      </c>
    </row>
    <row r="78" spans="3:15" x14ac:dyDescent="0.3">
      <c r="F78" s="92">
        <f>O78</f>
        <v>1</v>
      </c>
      <c r="G78" s="71" t="s">
        <v>1184</v>
      </c>
      <c r="H78" s="1" t="s">
        <v>1185</v>
      </c>
      <c r="J78" s="2">
        <v>2</v>
      </c>
      <c r="K78" s="251"/>
      <c r="L78" s="251"/>
      <c r="O78" s="2">
        <f>COUNT(J78,K78,L78,M78,N78)</f>
        <v>1</v>
      </c>
    </row>
    <row r="79" spans="3:15" x14ac:dyDescent="0.3">
      <c r="F79" s="92">
        <f>O79</f>
        <v>3</v>
      </c>
      <c r="G79" s="71" t="s">
        <v>920</v>
      </c>
      <c r="H79" s="1" t="s">
        <v>921</v>
      </c>
      <c r="J79" s="2">
        <v>8</v>
      </c>
      <c r="K79" s="251">
        <v>0</v>
      </c>
      <c r="L79" s="251">
        <v>1</v>
      </c>
      <c r="O79" s="2">
        <f>COUNT(J79,K79,L79,M79,N79)</f>
        <v>3</v>
      </c>
    </row>
    <row r="80" spans="3:15" x14ac:dyDescent="0.3">
      <c r="D80" s="9">
        <f>COUNTIF(E80:E84,"&gt;0")</f>
        <v>2</v>
      </c>
      <c r="E80" s="9"/>
      <c r="F80" s="87"/>
      <c r="G80" s="36" t="s">
        <v>922</v>
      </c>
      <c r="H80" s="36" t="s">
        <v>923</v>
      </c>
      <c r="I80" s="9"/>
      <c r="J80" s="9"/>
      <c r="K80" s="9"/>
      <c r="L80" s="249"/>
      <c r="M80" s="9"/>
      <c r="N80" s="9"/>
      <c r="O80" s="9"/>
    </row>
    <row r="81" spans="2:15" x14ac:dyDescent="0.3">
      <c r="E81" s="88">
        <f>COUNTIF(F81:F82,"&gt;0")</f>
        <v>1</v>
      </c>
      <c r="F81" s="89"/>
      <c r="G81" s="90" t="s">
        <v>924</v>
      </c>
      <c r="H81" s="90" t="s">
        <v>925</v>
      </c>
      <c r="I81" s="88"/>
      <c r="J81" s="88"/>
      <c r="K81" s="88"/>
      <c r="L81" s="250"/>
      <c r="M81" s="88"/>
      <c r="N81" s="88"/>
      <c r="O81" s="88"/>
    </row>
    <row r="82" spans="2:15" x14ac:dyDescent="0.3">
      <c r="F82" s="92">
        <f>O82</f>
        <v>3</v>
      </c>
      <c r="G82" s="71" t="s">
        <v>926</v>
      </c>
      <c r="H82" s="1" t="s">
        <v>927</v>
      </c>
      <c r="J82" s="6"/>
      <c r="K82" s="251">
        <v>0</v>
      </c>
      <c r="L82" s="251">
        <v>0</v>
      </c>
      <c r="M82" s="2">
        <v>2</v>
      </c>
      <c r="O82" s="2">
        <f>COUNT(J82,K82,L82,M82,N82)</f>
        <v>3</v>
      </c>
    </row>
    <row r="83" spans="2:15" x14ac:dyDescent="0.3">
      <c r="E83" s="88">
        <f>COUNTIF(F83:F84,"&gt;0")</f>
        <v>1</v>
      </c>
      <c r="F83" s="89"/>
      <c r="G83" s="90" t="s">
        <v>928</v>
      </c>
      <c r="H83" s="90" t="s">
        <v>929</v>
      </c>
      <c r="I83" s="88"/>
      <c r="J83" s="88"/>
      <c r="K83" s="88"/>
      <c r="L83" s="250"/>
      <c r="M83" s="88"/>
      <c r="N83" s="88"/>
      <c r="O83" s="88"/>
    </row>
    <row r="84" spans="2:15" x14ac:dyDescent="0.3">
      <c r="F84" s="92">
        <f>O84</f>
        <v>4</v>
      </c>
      <c r="G84" s="71" t="s">
        <v>930</v>
      </c>
      <c r="H84" s="1" t="s">
        <v>931</v>
      </c>
      <c r="J84" s="2">
        <v>10</v>
      </c>
      <c r="K84" s="251">
        <v>0.25</v>
      </c>
      <c r="L84" s="251">
        <v>0.4</v>
      </c>
      <c r="N84" s="2">
        <v>1</v>
      </c>
      <c r="O84" s="2">
        <f>COUNT(J84,K84,L84,M84,N84)</f>
        <v>4</v>
      </c>
    </row>
    <row r="85" spans="2:15" x14ac:dyDescent="0.3">
      <c r="B85" s="3">
        <f>COUNTIF(C85:C243,"&gt;0")</f>
        <v>3</v>
      </c>
      <c r="C85" s="3"/>
      <c r="D85" s="3"/>
      <c r="E85" s="3"/>
      <c r="F85" s="84"/>
      <c r="G85" s="85" t="s">
        <v>932</v>
      </c>
      <c r="H85" s="85" t="s">
        <v>933</v>
      </c>
      <c r="I85" s="3"/>
      <c r="J85" s="3"/>
      <c r="K85" s="3"/>
      <c r="L85" s="247"/>
      <c r="M85" s="3"/>
      <c r="N85" s="3"/>
      <c r="O85" s="3"/>
    </row>
    <row r="86" spans="2:15" x14ac:dyDescent="0.3">
      <c r="C86" s="34">
        <f>COUNTIF(D86:D89,"&gt;0")</f>
        <v>1</v>
      </c>
      <c r="D86" s="34"/>
      <c r="E86" s="34"/>
      <c r="F86" s="86"/>
      <c r="G86" s="32" t="s">
        <v>934</v>
      </c>
      <c r="H86" s="32" t="s">
        <v>935</v>
      </c>
      <c r="I86" s="34"/>
      <c r="J86" s="34"/>
      <c r="K86" s="34"/>
      <c r="L86" s="248"/>
      <c r="M86" s="34"/>
      <c r="N86" s="34"/>
      <c r="O86" s="34"/>
    </row>
    <row r="87" spans="2:15" x14ac:dyDescent="0.3">
      <c r="D87" s="9">
        <f>COUNTIF(E87:E89,"&gt;0")</f>
        <v>1</v>
      </c>
      <c r="E87" s="9"/>
      <c r="F87" s="87"/>
      <c r="G87" s="36" t="s">
        <v>936</v>
      </c>
      <c r="H87" s="36" t="s">
        <v>935</v>
      </c>
      <c r="I87" s="9"/>
      <c r="J87" s="9"/>
      <c r="K87" s="9"/>
      <c r="L87" s="249"/>
      <c r="M87" s="9"/>
      <c r="N87" s="9"/>
      <c r="O87" s="9"/>
    </row>
    <row r="88" spans="2:15" x14ac:dyDescent="0.3">
      <c r="E88" s="88">
        <f>COUNTIF(F88:F89,"&gt;0")</f>
        <v>1</v>
      </c>
      <c r="F88" s="89"/>
      <c r="G88" s="90" t="s">
        <v>937</v>
      </c>
      <c r="H88" s="90" t="s">
        <v>938</v>
      </c>
      <c r="I88" s="88"/>
      <c r="J88" s="88"/>
      <c r="K88" s="88"/>
      <c r="L88" s="250"/>
      <c r="M88" s="88"/>
      <c r="N88" s="88"/>
      <c r="O88" s="88"/>
    </row>
    <row r="89" spans="2:15" x14ac:dyDescent="0.3">
      <c r="F89" s="92">
        <f>O89</f>
        <v>2</v>
      </c>
      <c r="G89" s="71" t="s">
        <v>939</v>
      </c>
      <c r="H89" s="1" t="s">
        <v>940</v>
      </c>
      <c r="J89" s="6"/>
      <c r="K89" s="251">
        <v>0.5</v>
      </c>
      <c r="L89" s="251">
        <v>2.8</v>
      </c>
      <c r="O89" s="2">
        <f>COUNT(J89,K89,L89,M89,N89)</f>
        <v>2</v>
      </c>
    </row>
    <row r="90" spans="2:15" x14ac:dyDescent="0.3">
      <c r="C90" s="34">
        <f>COUNTIF(D90:D128,"&gt;0")</f>
        <v>5</v>
      </c>
      <c r="D90" s="34"/>
      <c r="E90" s="34"/>
      <c r="F90" s="86"/>
      <c r="G90" s="32" t="s">
        <v>941</v>
      </c>
      <c r="H90" s="32" t="s">
        <v>942</v>
      </c>
      <c r="I90" s="34"/>
      <c r="J90" s="34"/>
      <c r="K90" s="34"/>
      <c r="L90" s="248"/>
      <c r="M90" s="34"/>
      <c r="N90" s="34"/>
      <c r="O90" s="34"/>
    </row>
    <row r="91" spans="2:15" x14ac:dyDescent="0.3">
      <c r="D91" s="9">
        <f>COUNTIF(E91:E93,"&gt;0")</f>
        <v>1</v>
      </c>
      <c r="E91" s="9"/>
      <c r="F91" s="87"/>
      <c r="G91" s="36" t="s">
        <v>943</v>
      </c>
      <c r="H91" s="36" t="s">
        <v>944</v>
      </c>
      <c r="I91" s="9"/>
      <c r="J91" s="9"/>
      <c r="K91" s="9"/>
      <c r="L91" s="249"/>
      <c r="M91" s="9"/>
      <c r="N91" s="9"/>
      <c r="O91" s="9"/>
    </row>
    <row r="92" spans="2:15" x14ac:dyDescent="0.3">
      <c r="E92" s="88">
        <f>COUNTIF(F92:F93,"&gt;0")</f>
        <v>1</v>
      </c>
      <c r="F92" s="89"/>
      <c r="G92" s="90" t="s">
        <v>945</v>
      </c>
      <c r="H92" s="90" t="s">
        <v>946</v>
      </c>
      <c r="I92" s="88"/>
      <c r="J92" s="88"/>
      <c r="K92" s="88"/>
      <c r="L92" s="250"/>
      <c r="M92" s="88"/>
      <c r="N92" s="88"/>
      <c r="O92" s="88"/>
    </row>
    <row r="93" spans="2:15" x14ac:dyDescent="0.3">
      <c r="F93" s="92">
        <f>O93</f>
        <v>3</v>
      </c>
      <c r="G93" s="1" t="s">
        <v>947</v>
      </c>
      <c r="H93" s="1" t="s">
        <v>948</v>
      </c>
      <c r="J93" s="2">
        <v>224</v>
      </c>
      <c r="K93" s="251">
        <v>10.700000000000001</v>
      </c>
      <c r="L93" s="251">
        <v>0.6</v>
      </c>
      <c r="O93" s="2">
        <f>COUNT(J93,K93,L93,M93,N93)</f>
        <v>3</v>
      </c>
    </row>
    <row r="94" spans="2:15" x14ac:dyDescent="0.3">
      <c r="D94" s="9">
        <f>COUNTIF(E94:E96,"&gt;0")</f>
        <v>1</v>
      </c>
      <c r="E94" s="9"/>
      <c r="F94" s="87"/>
      <c r="G94" s="36" t="s">
        <v>949</v>
      </c>
      <c r="H94" s="36" t="s">
        <v>950</v>
      </c>
      <c r="I94" s="9"/>
      <c r="J94" s="9"/>
      <c r="K94" s="9"/>
      <c r="L94" s="249"/>
      <c r="M94" s="9"/>
      <c r="N94" s="9"/>
      <c r="O94" s="9"/>
    </row>
    <row r="95" spans="2:15" x14ac:dyDescent="0.3">
      <c r="E95" s="88">
        <f>COUNTIF(F95:F96,"&gt;0")</f>
        <v>1</v>
      </c>
      <c r="F95" s="89"/>
      <c r="G95" s="90" t="s">
        <v>951</v>
      </c>
      <c r="H95" s="90" t="s">
        <v>935</v>
      </c>
      <c r="I95" s="88"/>
      <c r="J95" s="88"/>
      <c r="K95" s="88"/>
      <c r="L95" s="250"/>
      <c r="M95" s="88"/>
      <c r="N95" s="88"/>
      <c r="O95" s="88"/>
    </row>
    <row r="96" spans="2:15" x14ac:dyDescent="0.3">
      <c r="F96" s="92">
        <f>O96</f>
        <v>2</v>
      </c>
      <c r="G96" s="71" t="s">
        <v>952</v>
      </c>
      <c r="H96" s="1" t="s">
        <v>953</v>
      </c>
      <c r="K96" s="251">
        <v>3.45</v>
      </c>
      <c r="L96" s="251">
        <v>4</v>
      </c>
      <c r="O96" s="2">
        <f>COUNT(J96,K96,L96,M96,N96)</f>
        <v>2</v>
      </c>
    </row>
    <row r="97" spans="4:15" x14ac:dyDescent="0.3">
      <c r="D97" s="9">
        <f>COUNTIF(E97:E102,"&gt;0")</f>
        <v>2</v>
      </c>
      <c r="E97" s="9"/>
      <c r="F97" s="87"/>
      <c r="G97" s="36" t="s">
        <v>954</v>
      </c>
      <c r="H97" s="36" t="s">
        <v>955</v>
      </c>
      <c r="I97" s="9"/>
      <c r="J97" s="9"/>
      <c r="K97" s="9"/>
      <c r="L97" s="249"/>
      <c r="M97" s="9"/>
      <c r="N97" s="9"/>
      <c r="O97" s="9"/>
    </row>
    <row r="98" spans="4:15" x14ac:dyDescent="0.3">
      <c r="E98" s="88">
        <f>COUNTIF(F98:F100,"&gt;0")</f>
        <v>2</v>
      </c>
      <c r="F98" s="89"/>
      <c r="G98" s="90" t="s">
        <v>956</v>
      </c>
      <c r="H98" s="90" t="s">
        <v>957</v>
      </c>
      <c r="I98" s="88"/>
      <c r="J98" s="88"/>
      <c r="K98" s="88"/>
      <c r="L98" s="250"/>
      <c r="M98" s="88"/>
      <c r="N98" s="88"/>
      <c r="O98" s="88"/>
    </row>
    <row r="99" spans="4:15" x14ac:dyDescent="0.3">
      <c r="F99" s="92">
        <f>O99</f>
        <v>3</v>
      </c>
      <c r="G99" s="71" t="s">
        <v>958</v>
      </c>
      <c r="H99" s="1" t="s">
        <v>959</v>
      </c>
      <c r="J99" s="2">
        <v>639</v>
      </c>
      <c r="K99" s="251">
        <v>5.5</v>
      </c>
      <c r="L99" s="251">
        <v>3.8</v>
      </c>
      <c r="O99" s="2">
        <f>COUNT(J99,K99,L99,M99,N99)</f>
        <v>3</v>
      </c>
    </row>
    <row r="100" spans="4:15" x14ac:dyDescent="0.3">
      <c r="F100" s="92">
        <f>O100</f>
        <v>2</v>
      </c>
      <c r="G100" s="71" t="s">
        <v>960</v>
      </c>
      <c r="H100" s="1" t="s">
        <v>961</v>
      </c>
      <c r="K100" s="251">
        <v>0.2</v>
      </c>
      <c r="L100" s="251">
        <v>2</v>
      </c>
      <c r="O100" s="2">
        <f>COUNT(J100,K100,L100,M100,N100)</f>
        <v>2</v>
      </c>
    </row>
    <row r="101" spans="4:15" x14ac:dyDescent="0.3">
      <c r="E101" s="88">
        <f>COUNTIF(F101:F102,"&gt;0")</f>
        <v>1</v>
      </c>
      <c r="F101" s="89"/>
      <c r="G101" s="90" t="s">
        <v>962</v>
      </c>
      <c r="H101" s="90" t="s">
        <v>963</v>
      </c>
      <c r="I101" s="88"/>
      <c r="J101" s="88"/>
      <c r="K101" s="88"/>
      <c r="L101" s="250"/>
      <c r="M101" s="88"/>
      <c r="N101" s="88"/>
      <c r="O101" s="88"/>
    </row>
    <row r="102" spans="4:15" x14ac:dyDescent="0.3">
      <c r="F102" s="92">
        <f>O102</f>
        <v>4</v>
      </c>
      <c r="G102" s="71" t="s">
        <v>964</v>
      </c>
      <c r="H102" s="1" t="s">
        <v>965</v>
      </c>
      <c r="J102" s="2">
        <v>5</v>
      </c>
      <c r="K102" s="251">
        <v>0</v>
      </c>
      <c r="L102" s="251">
        <v>5.6</v>
      </c>
      <c r="N102" s="2">
        <v>1</v>
      </c>
      <c r="O102" s="2">
        <f>COUNT(J102,K102,L102,M102,N102)</f>
        <v>4</v>
      </c>
    </row>
    <row r="103" spans="4:15" x14ac:dyDescent="0.3">
      <c r="D103" s="9">
        <f>COUNTIF(E103:E115,"&gt;0")</f>
        <v>6</v>
      </c>
      <c r="E103" s="9"/>
      <c r="F103" s="87"/>
      <c r="G103" s="36" t="s">
        <v>966</v>
      </c>
      <c r="H103" s="36" t="s">
        <v>967</v>
      </c>
      <c r="I103" s="9"/>
      <c r="J103" s="9"/>
      <c r="K103" s="9"/>
      <c r="L103" s="249"/>
      <c r="M103" s="9"/>
      <c r="N103" s="9"/>
      <c r="O103" s="9"/>
    </row>
    <row r="104" spans="4:15" x14ac:dyDescent="0.3">
      <c r="E104" s="88">
        <f>COUNTIF(F104:F105,"&gt;0")</f>
        <v>1</v>
      </c>
      <c r="F104" s="89"/>
      <c r="G104" s="90" t="s">
        <v>1186</v>
      </c>
      <c r="H104" s="90" t="s">
        <v>1187</v>
      </c>
      <c r="I104" s="88"/>
      <c r="J104" s="88"/>
      <c r="K104" s="88"/>
      <c r="L104" s="250"/>
      <c r="M104" s="88"/>
      <c r="N104" s="88"/>
      <c r="O104" s="88"/>
    </row>
    <row r="105" spans="4:15" x14ac:dyDescent="0.3">
      <c r="F105" s="92">
        <f>O105</f>
        <v>1</v>
      </c>
      <c r="G105" s="1" t="s">
        <v>1188</v>
      </c>
      <c r="H105" s="1" t="s">
        <v>1189</v>
      </c>
      <c r="J105" s="2">
        <v>2</v>
      </c>
      <c r="K105" s="251"/>
      <c r="L105" s="251"/>
      <c r="O105" s="2">
        <f>COUNT(J105,K105,L105,M105,N105)</f>
        <v>1</v>
      </c>
    </row>
    <row r="106" spans="4:15" x14ac:dyDescent="0.3">
      <c r="E106" s="88">
        <f>COUNTIF(F106:F107,"&gt;0")</f>
        <v>1</v>
      </c>
      <c r="F106" s="89"/>
      <c r="G106" s="90" t="s">
        <v>968</v>
      </c>
      <c r="H106" s="90" t="s">
        <v>969</v>
      </c>
      <c r="I106" s="88"/>
      <c r="J106" s="88"/>
      <c r="K106" s="88"/>
      <c r="L106" s="250"/>
      <c r="M106" s="88"/>
      <c r="N106" s="88"/>
      <c r="O106" s="88"/>
    </row>
    <row r="107" spans="4:15" x14ac:dyDescent="0.3">
      <c r="F107" s="92">
        <f>O107</f>
        <v>3</v>
      </c>
      <c r="G107" s="1" t="s">
        <v>970</v>
      </c>
      <c r="H107" s="1" t="s">
        <v>971</v>
      </c>
      <c r="J107" s="2">
        <v>386</v>
      </c>
      <c r="K107" s="251">
        <v>35.150000000000006</v>
      </c>
      <c r="L107" s="251">
        <v>250.8</v>
      </c>
      <c r="O107" s="2">
        <f>COUNT(J107,K107,L107,M107,N107)</f>
        <v>3</v>
      </c>
    </row>
    <row r="108" spans="4:15" x14ac:dyDescent="0.3">
      <c r="E108" s="88">
        <f>COUNTIF(F108:F109,"&gt;0")</f>
        <v>1</v>
      </c>
      <c r="F108" s="89"/>
      <c r="G108" s="90" t="s">
        <v>972</v>
      </c>
      <c r="H108" s="90" t="s">
        <v>973</v>
      </c>
      <c r="I108" s="88"/>
      <c r="J108" s="88"/>
      <c r="K108" s="88"/>
      <c r="L108" s="250"/>
      <c r="M108" s="88"/>
      <c r="N108" s="88"/>
      <c r="O108" s="88"/>
    </row>
    <row r="109" spans="4:15" x14ac:dyDescent="0.3">
      <c r="F109" s="92">
        <f>O109</f>
        <v>2</v>
      </c>
      <c r="G109" s="71" t="s">
        <v>974</v>
      </c>
      <c r="H109" s="1" t="s">
        <v>975</v>
      </c>
      <c r="K109" s="251">
        <v>0.8</v>
      </c>
      <c r="L109" s="251">
        <v>1.8</v>
      </c>
      <c r="O109" s="2">
        <f>COUNT(J109,K109,L109,M109,N109)</f>
        <v>2</v>
      </c>
    </row>
    <row r="110" spans="4:15" x14ac:dyDescent="0.3">
      <c r="E110" s="88">
        <f>COUNTIF(F110:F111,"&gt;0")</f>
        <v>1</v>
      </c>
      <c r="F110" s="89"/>
      <c r="G110" s="90" t="s">
        <v>976</v>
      </c>
      <c r="H110" s="90" t="s">
        <v>977</v>
      </c>
      <c r="I110" s="88"/>
      <c r="J110" s="88"/>
      <c r="K110" s="88"/>
      <c r="L110" s="250"/>
      <c r="M110" s="88"/>
      <c r="N110" s="88"/>
      <c r="O110" s="88"/>
    </row>
    <row r="111" spans="4:15" x14ac:dyDescent="0.3">
      <c r="F111" s="92">
        <f>O111</f>
        <v>2</v>
      </c>
      <c r="G111" s="71" t="s">
        <v>978</v>
      </c>
      <c r="H111" s="1" t="s">
        <v>979</v>
      </c>
      <c r="K111" s="251">
        <v>2.4</v>
      </c>
      <c r="L111" s="251">
        <v>9.4</v>
      </c>
      <c r="O111" s="2">
        <f>COUNT(J111,K111,L111,M111,N111)</f>
        <v>2</v>
      </c>
    </row>
    <row r="112" spans="4:15" x14ac:dyDescent="0.3">
      <c r="E112" s="88">
        <f>COUNTIF(F112:F113,"&gt;0")</f>
        <v>1</v>
      </c>
      <c r="F112" s="89"/>
      <c r="G112" s="90" t="s">
        <v>980</v>
      </c>
      <c r="H112" s="90" t="s">
        <v>981</v>
      </c>
      <c r="I112" s="88"/>
      <c r="J112" s="88"/>
      <c r="K112" s="88"/>
      <c r="L112" s="250"/>
      <c r="M112" s="88"/>
      <c r="N112" s="88"/>
      <c r="O112" s="88"/>
    </row>
    <row r="113" spans="4:15" x14ac:dyDescent="0.3">
      <c r="F113" s="92">
        <f>O113</f>
        <v>2</v>
      </c>
      <c r="G113" s="71" t="s">
        <v>982</v>
      </c>
      <c r="H113" s="1" t="s">
        <v>983</v>
      </c>
      <c r="K113" s="251">
        <v>0</v>
      </c>
      <c r="L113" s="251">
        <v>5.6</v>
      </c>
      <c r="O113" s="2">
        <f>COUNT(J113,K113,L113,M113,N113)</f>
        <v>2</v>
      </c>
    </row>
    <row r="114" spans="4:15" x14ac:dyDescent="0.3">
      <c r="E114" s="88">
        <f>COUNTIF(F114:F115,"&gt;0")</f>
        <v>1</v>
      </c>
      <c r="F114" s="89"/>
      <c r="G114" s="90" t="s">
        <v>984</v>
      </c>
      <c r="H114" s="90" t="s">
        <v>985</v>
      </c>
      <c r="I114" s="88"/>
      <c r="J114" s="88"/>
      <c r="K114" s="88"/>
      <c r="L114" s="250"/>
      <c r="M114" s="88"/>
      <c r="N114" s="88"/>
      <c r="O114" s="88"/>
    </row>
    <row r="115" spans="4:15" x14ac:dyDescent="0.3">
      <c r="F115" s="92">
        <f>O115</f>
        <v>2</v>
      </c>
      <c r="G115" s="71" t="s">
        <v>986</v>
      </c>
      <c r="H115" s="1" t="s">
        <v>987</v>
      </c>
      <c r="K115" s="251">
        <v>58.349999999999994</v>
      </c>
      <c r="L115" s="251">
        <v>50.8</v>
      </c>
      <c r="O115" s="2">
        <f>COUNT(J115,K115,L115,M115,N115)</f>
        <v>2</v>
      </c>
    </row>
    <row r="116" spans="4:15" x14ac:dyDescent="0.3">
      <c r="D116" s="9">
        <f>COUNTIF(E116:E128,"&gt;0")</f>
        <v>5</v>
      </c>
      <c r="E116" s="9"/>
      <c r="F116" s="87"/>
      <c r="G116" s="36" t="s">
        <v>988</v>
      </c>
      <c r="H116" s="36" t="s">
        <v>989</v>
      </c>
      <c r="I116" s="9"/>
      <c r="J116" s="9"/>
      <c r="K116" s="9"/>
      <c r="L116" s="249"/>
      <c r="M116" s="9"/>
      <c r="N116" s="9"/>
      <c r="O116" s="9"/>
    </row>
    <row r="117" spans="4:15" x14ac:dyDescent="0.3">
      <c r="E117" s="252">
        <f>COUNTIF(F117:F118,"&gt;0")</f>
        <v>1</v>
      </c>
      <c r="F117" s="250"/>
      <c r="G117" s="90" t="s">
        <v>990</v>
      </c>
      <c r="H117" s="90" t="s">
        <v>991</v>
      </c>
      <c r="I117" s="88"/>
      <c r="J117" s="88"/>
      <c r="K117" s="88"/>
      <c r="L117" s="250"/>
      <c r="M117" s="88"/>
      <c r="N117" s="88"/>
      <c r="O117" s="88"/>
    </row>
    <row r="118" spans="4:15" x14ac:dyDescent="0.3">
      <c r="E118" s="50"/>
      <c r="F118" s="92">
        <f>O118</f>
        <v>1</v>
      </c>
      <c r="G118" s="71" t="s">
        <v>992</v>
      </c>
      <c r="H118" s="1" t="s">
        <v>993</v>
      </c>
      <c r="J118" s="6"/>
      <c r="K118" s="251">
        <v>0.1</v>
      </c>
      <c r="L118" s="251"/>
      <c r="O118" s="2">
        <f>COUNT(J118,K118,L118,M118,N118)</f>
        <v>1</v>
      </c>
    </row>
    <row r="119" spans="4:15" x14ac:dyDescent="0.3">
      <c r="E119" s="88">
        <f>COUNTIF(F119:F120,"&gt;0")</f>
        <v>1</v>
      </c>
      <c r="F119" s="89"/>
      <c r="G119" s="90" t="s">
        <v>994</v>
      </c>
      <c r="H119" s="90" t="s">
        <v>995</v>
      </c>
      <c r="I119" s="88"/>
      <c r="J119" s="88"/>
      <c r="K119" s="88"/>
      <c r="L119" s="250"/>
      <c r="M119" s="88"/>
      <c r="N119" s="88"/>
      <c r="O119" s="88"/>
    </row>
    <row r="120" spans="4:15" x14ac:dyDescent="0.3">
      <c r="F120" s="92">
        <f>O120</f>
        <v>4</v>
      </c>
      <c r="G120" s="71" t="s">
        <v>996</v>
      </c>
      <c r="H120" s="1" t="s">
        <v>997</v>
      </c>
      <c r="J120" s="2">
        <v>243</v>
      </c>
      <c r="K120" s="251">
        <v>36.5</v>
      </c>
      <c r="L120" s="251">
        <v>89.2</v>
      </c>
      <c r="M120" s="2">
        <v>2</v>
      </c>
      <c r="O120" s="2">
        <f>COUNT(J120,K120,L120,M120,N120)</f>
        <v>4</v>
      </c>
    </row>
    <row r="121" spans="4:15" x14ac:dyDescent="0.3">
      <c r="E121" s="88">
        <f>COUNTIF(F121:F124,"&gt;0")</f>
        <v>3</v>
      </c>
      <c r="F121" s="89"/>
      <c r="G121" s="90" t="s">
        <v>998</v>
      </c>
      <c r="H121" s="90" t="s">
        <v>999</v>
      </c>
      <c r="I121" s="88"/>
      <c r="J121" s="88"/>
      <c r="K121" s="88"/>
      <c r="L121" s="250"/>
      <c r="M121" s="88"/>
      <c r="N121" s="88"/>
      <c r="O121" s="88"/>
    </row>
    <row r="122" spans="4:15" x14ac:dyDescent="0.3">
      <c r="F122" s="92">
        <f>O122</f>
        <v>2</v>
      </c>
      <c r="G122" s="71" t="s">
        <v>1000</v>
      </c>
      <c r="H122" s="1" t="s">
        <v>1001</v>
      </c>
      <c r="J122" s="6"/>
      <c r="K122" s="251">
        <v>6.65</v>
      </c>
      <c r="L122" s="251">
        <v>0.6</v>
      </c>
      <c r="O122" s="2">
        <f>COUNT(J122,K122,L122,M122,N122)</f>
        <v>2</v>
      </c>
    </row>
    <row r="123" spans="4:15" x14ac:dyDescent="0.3">
      <c r="F123" s="92">
        <f>O123</f>
        <v>1</v>
      </c>
      <c r="G123" s="71" t="s">
        <v>1190</v>
      </c>
      <c r="H123" s="1" t="s">
        <v>1191</v>
      </c>
      <c r="J123" s="2">
        <v>3</v>
      </c>
      <c r="K123" s="251"/>
      <c r="L123" s="251"/>
      <c r="O123" s="2">
        <f>COUNT(J123,K123,L123,M123,N123)</f>
        <v>1</v>
      </c>
    </row>
    <row r="124" spans="4:15" x14ac:dyDescent="0.3">
      <c r="E124" s="50"/>
      <c r="F124" s="92">
        <f>O124</f>
        <v>1</v>
      </c>
      <c r="G124" s="71" t="s">
        <v>1002</v>
      </c>
      <c r="H124" s="1" t="s">
        <v>1003</v>
      </c>
      <c r="K124" s="251">
        <v>0.45</v>
      </c>
      <c r="L124" s="251"/>
      <c r="O124" s="2">
        <f>COUNT(J124,K124,L124,M124,N124)</f>
        <v>1</v>
      </c>
    </row>
    <row r="125" spans="4:15" x14ac:dyDescent="0.3">
      <c r="E125" s="252">
        <f>COUNTIF(F125:F126,"&gt;0")</f>
        <v>1</v>
      </c>
      <c r="F125" s="250"/>
      <c r="G125" s="90" t="s">
        <v>1004</v>
      </c>
      <c r="H125" s="90" t="s">
        <v>1005</v>
      </c>
      <c r="I125" s="88"/>
      <c r="J125" s="88"/>
      <c r="K125" s="88"/>
      <c r="L125" s="250"/>
      <c r="M125" s="88"/>
      <c r="N125" s="88"/>
      <c r="O125" s="88"/>
    </row>
    <row r="126" spans="4:15" x14ac:dyDescent="0.3">
      <c r="E126" s="50"/>
      <c r="F126" s="92">
        <f>O126</f>
        <v>1</v>
      </c>
      <c r="G126" s="71" t="s">
        <v>1006</v>
      </c>
      <c r="H126" s="1" t="s">
        <v>1007</v>
      </c>
      <c r="K126" s="251">
        <v>0.1</v>
      </c>
      <c r="L126" s="251"/>
      <c r="O126" s="2">
        <f>COUNT(J126,K126,L126,M126,N126)</f>
        <v>1</v>
      </c>
    </row>
    <row r="127" spans="4:15" x14ac:dyDescent="0.3">
      <c r="E127" s="88">
        <f>COUNTIF(F127:F128,"&gt;0")</f>
        <v>1</v>
      </c>
      <c r="F127" s="250"/>
      <c r="G127" s="90" t="s">
        <v>1192</v>
      </c>
      <c r="H127" s="90" t="s">
        <v>1193</v>
      </c>
      <c r="I127" s="88"/>
      <c r="J127" s="88"/>
      <c r="K127" s="88"/>
      <c r="L127" s="250"/>
      <c r="M127" s="88"/>
      <c r="N127" s="88"/>
      <c r="O127" s="88"/>
    </row>
    <row r="128" spans="4:15" x14ac:dyDescent="0.3">
      <c r="E128" s="50"/>
      <c r="F128" s="92">
        <f>O128</f>
        <v>1</v>
      </c>
      <c r="G128" s="71" t="s">
        <v>1194</v>
      </c>
      <c r="H128" s="1" t="s">
        <v>1195</v>
      </c>
      <c r="J128" s="2">
        <v>2</v>
      </c>
      <c r="K128" s="251"/>
      <c r="L128" s="251"/>
      <c r="O128" s="2">
        <f>COUNT(J128,K128,L128,M128,N128)</f>
        <v>1</v>
      </c>
    </row>
    <row r="129" spans="3:15" x14ac:dyDescent="0.3">
      <c r="C129" s="34">
        <f>COUNTIF(D129:D243,"&gt;0")</f>
        <v>6</v>
      </c>
      <c r="D129" s="34"/>
      <c r="E129" s="34"/>
      <c r="F129" s="86"/>
      <c r="G129" s="32" t="s">
        <v>1008</v>
      </c>
      <c r="H129" s="32" t="s">
        <v>1009</v>
      </c>
      <c r="I129" s="34"/>
      <c r="J129" s="34"/>
      <c r="K129" s="34"/>
      <c r="L129" s="248"/>
      <c r="M129" s="34"/>
      <c r="N129" s="34"/>
      <c r="O129" s="34"/>
    </row>
    <row r="130" spans="3:15" x14ac:dyDescent="0.3">
      <c r="D130" s="9">
        <f>COUNTIF(E130:E146,"&gt;0")</f>
        <v>5</v>
      </c>
      <c r="E130" s="9"/>
      <c r="F130" s="87"/>
      <c r="G130" s="36" t="s">
        <v>1010</v>
      </c>
      <c r="H130" s="36" t="s">
        <v>1011</v>
      </c>
      <c r="I130" s="9"/>
      <c r="J130" s="9"/>
      <c r="K130" s="9"/>
      <c r="L130" s="249"/>
      <c r="M130" s="9"/>
      <c r="N130" s="9"/>
      <c r="O130" s="9"/>
    </row>
    <row r="131" spans="3:15" x14ac:dyDescent="0.3">
      <c r="E131" s="88">
        <f>COUNTIF(F131:F136,"&gt;0")</f>
        <v>5</v>
      </c>
      <c r="F131" s="89"/>
      <c r="G131" s="90" t="s">
        <v>1012</v>
      </c>
      <c r="H131" s="90" t="s">
        <v>1013</v>
      </c>
      <c r="I131" s="88"/>
      <c r="J131" s="88"/>
      <c r="K131" s="88"/>
      <c r="L131" s="250"/>
      <c r="M131" s="88"/>
      <c r="N131" s="88"/>
      <c r="O131" s="88"/>
    </row>
    <row r="132" spans="3:15" x14ac:dyDescent="0.3">
      <c r="F132" s="92">
        <f>O132</f>
        <v>4</v>
      </c>
      <c r="G132" s="71" t="s">
        <v>1014</v>
      </c>
      <c r="H132" s="1" t="s">
        <v>1015</v>
      </c>
      <c r="J132" s="6"/>
      <c r="K132" s="251">
        <v>0</v>
      </c>
      <c r="L132" s="251">
        <v>0.2</v>
      </c>
      <c r="M132" s="2">
        <v>1</v>
      </c>
      <c r="N132" s="2">
        <v>1</v>
      </c>
      <c r="O132" s="2">
        <f>COUNT(J132,K132,L132,M132,N132)</f>
        <v>4</v>
      </c>
    </row>
    <row r="133" spans="3:15" x14ac:dyDescent="0.3">
      <c r="F133" s="92">
        <f>O133</f>
        <v>1</v>
      </c>
      <c r="G133" s="71" t="s">
        <v>1196</v>
      </c>
      <c r="H133" s="1" t="s">
        <v>1197</v>
      </c>
      <c r="J133" s="2">
        <v>5</v>
      </c>
      <c r="K133" s="251"/>
      <c r="L133" s="251"/>
      <c r="O133" s="2">
        <f>COUNT(J133,K133,L133,M133,N133)</f>
        <v>1</v>
      </c>
    </row>
    <row r="134" spans="3:15" x14ac:dyDescent="0.3">
      <c r="F134" s="92">
        <f>O134</f>
        <v>3</v>
      </c>
      <c r="G134" s="71" t="s">
        <v>1016</v>
      </c>
      <c r="H134" s="1" t="s">
        <v>1017</v>
      </c>
      <c r="J134" s="2">
        <v>130</v>
      </c>
      <c r="K134" s="251">
        <v>2.65</v>
      </c>
      <c r="L134" s="251">
        <v>2.4</v>
      </c>
      <c r="O134" s="2">
        <f>COUNT(J134,K134,L134,M134,N134)</f>
        <v>3</v>
      </c>
    </row>
    <row r="135" spans="3:15" x14ac:dyDescent="0.3">
      <c r="F135" s="92">
        <f>O135</f>
        <v>1</v>
      </c>
      <c r="G135" s="71" t="s">
        <v>1198</v>
      </c>
      <c r="H135" s="1" t="s">
        <v>1199</v>
      </c>
      <c r="J135" s="2">
        <v>59</v>
      </c>
      <c r="K135" s="251"/>
      <c r="L135" s="251"/>
      <c r="O135" s="2">
        <f>COUNT(J135,K135,L135,M135,N135)</f>
        <v>1</v>
      </c>
    </row>
    <row r="136" spans="3:15" x14ac:dyDescent="0.3">
      <c r="F136" s="92">
        <f>O136</f>
        <v>3</v>
      </c>
      <c r="G136" s="71" t="s">
        <v>1018</v>
      </c>
      <c r="H136" s="1" t="s">
        <v>1019</v>
      </c>
      <c r="J136" s="2">
        <v>4</v>
      </c>
      <c r="K136" s="251">
        <v>0</v>
      </c>
      <c r="L136" s="251">
        <v>0.2</v>
      </c>
      <c r="O136" s="2">
        <f>COUNT(J136,K136,L136,M136,N136)</f>
        <v>3</v>
      </c>
    </row>
    <row r="137" spans="3:15" x14ac:dyDescent="0.3">
      <c r="E137" s="88">
        <f>COUNTIF(F137:F140,"&gt;0")</f>
        <v>3</v>
      </c>
      <c r="F137" s="89"/>
      <c r="G137" s="90" t="s">
        <v>1020</v>
      </c>
      <c r="H137" s="90" t="s">
        <v>1021</v>
      </c>
      <c r="I137" s="88"/>
      <c r="J137" s="88"/>
      <c r="K137" s="88"/>
      <c r="L137" s="250"/>
      <c r="M137" s="88"/>
      <c r="N137" s="88"/>
      <c r="O137" s="88"/>
    </row>
    <row r="138" spans="3:15" x14ac:dyDescent="0.3">
      <c r="F138" s="92">
        <f>O138</f>
        <v>3</v>
      </c>
      <c r="G138" s="71" t="s">
        <v>1022</v>
      </c>
      <c r="H138" s="1" t="s">
        <v>1023</v>
      </c>
      <c r="J138" s="6"/>
      <c r="K138" s="251">
        <v>0</v>
      </c>
      <c r="L138" s="251">
        <v>0</v>
      </c>
      <c r="M138" s="2">
        <v>2</v>
      </c>
      <c r="O138" s="2">
        <f>COUNT(J138,K138,L138,M138,N138)</f>
        <v>3</v>
      </c>
    </row>
    <row r="139" spans="3:15" x14ac:dyDescent="0.3">
      <c r="F139" s="92">
        <f>O139</f>
        <v>3</v>
      </c>
      <c r="G139" s="71" t="s">
        <v>1024</v>
      </c>
      <c r="H139" s="1" t="s">
        <v>1025</v>
      </c>
      <c r="J139" s="6"/>
      <c r="K139" s="251">
        <v>0</v>
      </c>
      <c r="L139" s="251">
        <v>0</v>
      </c>
      <c r="M139" s="2">
        <v>1</v>
      </c>
      <c r="O139" s="2">
        <f>COUNT(J139,K139,L139,M139,N139)</f>
        <v>3</v>
      </c>
    </row>
    <row r="140" spans="3:15" x14ac:dyDescent="0.3">
      <c r="F140" s="92">
        <f>O140</f>
        <v>4</v>
      </c>
      <c r="G140" s="71" t="s">
        <v>1026</v>
      </c>
      <c r="H140" s="1" t="s">
        <v>1027</v>
      </c>
      <c r="J140" s="2">
        <v>7</v>
      </c>
      <c r="K140" s="251">
        <v>0</v>
      </c>
      <c r="L140" s="251">
        <v>0</v>
      </c>
      <c r="M140" s="2">
        <v>1</v>
      </c>
      <c r="O140" s="2">
        <f>COUNT(J140,K140,L140,M140,N140)</f>
        <v>4</v>
      </c>
    </row>
    <row r="141" spans="3:15" x14ac:dyDescent="0.3">
      <c r="E141" s="88">
        <f>COUNTIF(F141:F142,"&gt;0")</f>
        <v>1</v>
      </c>
      <c r="F141" s="89"/>
      <c r="G141" s="90" t="s">
        <v>1028</v>
      </c>
      <c r="H141" s="90" t="s">
        <v>1029</v>
      </c>
      <c r="I141" s="88"/>
      <c r="J141" s="88"/>
      <c r="K141" s="88"/>
      <c r="L141" s="250"/>
      <c r="M141" s="88"/>
      <c r="N141" s="88"/>
      <c r="O141" s="88"/>
    </row>
    <row r="142" spans="3:15" x14ac:dyDescent="0.3">
      <c r="F142" s="92">
        <f>O142</f>
        <v>3</v>
      </c>
      <c r="G142" s="71" t="s">
        <v>1030</v>
      </c>
      <c r="H142" s="1" t="s">
        <v>1031</v>
      </c>
      <c r="K142" s="251">
        <v>0</v>
      </c>
      <c r="L142" s="251">
        <v>0</v>
      </c>
      <c r="M142" s="2">
        <v>1</v>
      </c>
      <c r="O142" s="2">
        <f>COUNT(J142,K142,L142,M142,N142)</f>
        <v>3</v>
      </c>
    </row>
    <row r="143" spans="3:15" x14ac:dyDescent="0.3">
      <c r="E143" s="88">
        <f>COUNTIF(F143:F144,"&gt;0")</f>
        <v>1</v>
      </c>
      <c r="F143" s="89"/>
      <c r="G143" s="90" t="s">
        <v>1032</v>
      </c>
      <c r="H143" s="90" t="s">
        <v>1033</v>
      </c>
      <c r="I143" s="88"/>
      <c r="J143" s="88"/>
      <c r="K143" s="88"/>
      <c r="L143" s="250"/>
      <c r="M143" s="88"/>
      <c r="N143" s="88"/>
      <c r="O143" s="88"/>
    </row>
    <row r="144" spans="3:15" x14ac:dyDescent="0.3">
      <c r="F144" s="92">
        <f>O144</f>
        <v>4</v>
      </c>
      <c r="G144" s="71" t="s">
        <v>1034</v>
      </c>
      <c r="H144" s="1" t="s">
        <v>1035</v>
      </c>
      <c r="J144" s="2">
        <v>38</v>
      </c>
      <c r="K144" s="251">
        <v>0</v>
      </c>
      <c r="L144" s="251">
        <v>0</v>
      </c>
      <c r="M144" s="2">
        <v>1</v>
      </c>
      <c r="O144" s="2">
        <f>COUNT(J144,K144,L144,M144,N144)</f>
        <v>4</v>
      </c>
    </row>
    <row r="145" spans="4:15" x14ac:dyDescent="0.3">
      <c r="E145" s="88">
        <f>COUNTIF(F145:F146,"&gt;0")</f>
        <v>1</v>
      </c>
      <c r="F145" s="89"/>
      <c r="G145" s="90" t="s">
        <v>1036</v>
      </c>
      <c r="H145" s="90" t="s">
        <v>1037</v>
      </c>
      <c r="I145" s="88"/>
      <c r="J145" s="88"/>
      <c r="K145" s="88"/>
      <c r="L145" s="250"/>
      <c r="M145" s="88"/>
      <c r="N145" s="88"/>
      <c r="O145" s="88"/>
    </row>
    <row r="146" spans="4:15" x14ac:dyDescent="0.3">
      <c r="F146" s="92">
        <f>O146</f>
        <v>3</v>
      </c>
      <c r="G146" s="71" t="s">
        <v>1038</v>
      </c>
      <c r="H146" s="1" t="s">
        <v>1039</v>
      </c>
      <c r="K146" s="251">
        <v>0</v>
      </c>
      <c r="L146" s="251">
        <v>0</v>
      </c>
      <c r="M146" s="2">
        <v>1</v>
      </c>
      <c r="O146" s="2">
        <f>COUNT(J146,K146,L146,M146,N146)</f>
        <v>3</v>
      </c>
    </row>
    <row r="147" spans="4:15" x14ac:dyDescent="0.3">
      <c r="D147" s="9">
        <f>COUNTIF(E147:E173,"&gt;0")</f>
        <v>7</v>
      </c>
      <c r="E147" s="9"/>
      <c r="F147" s="87"/>
      <c r="G147" s="36" t="s">
        <v>1040</v>
      </c>
      <c r="H147" s="36" t="s">
        <v>153</v>
      </c>
      <c r="I147" s="9"/>
      <c r="J147" s="9"/>
      <c r="K147" s="9"/>
      <c r="L147" s="249"/>
      <c r="M147" s="9"/>
      <c r="N147" s="9"/>
      <c r="O147" s="9"/>
    </row>
    <row r="148" spans="4:15" x14ac:dyDescent="0.3">
      <c r="E148" s="88">
        <f>COUNTIF(F148:F154,"&gt;0")</f>
        <v>6</v>
      </c>
      <c r="F148" s="89"/>
      <c r="G148" s="90" t="s">
        <v>1041</v>
      </c>
      <c r="H148" s="90" t="s">
        <v>1042</v>
      </c>
      <c r="I148" s="88"/>
      <c r="J148" s="88"/>
      <c r="K148" s="88"/>
      <c r="L148" s="250"/>
      <c r="M148" s="88"/>
      <c r="N148" s="88"/>
      <c r="O148" s="88"/>
    </row>
    <row r="149" spans="4:15" x14ac:dyDescent="0.3">
      <c r="F149" s="92">
        <f t="shared" ref="F149:F154" si="0">O149</f>
        <v>3</v>
      </c>
      <c r="G149" s="71" t="s">
        <v>1043</v>
      </c>
      <c r="H149" s="1" t="s">
        <v>161</v>
      </c>
      <c r="I149" s="2">
        <v>1</v>
      </c>
      <c r="J149" s="2">
        <v>87</v>
      </c>
      <c r="K149" s="251">
        <v>2.75</v>
      </c>
      <c r="L149" s="251">
        <v>1.2</v>
      </c>
      <c r="O149" s="2">
        <f t="shared" ref="O149:O154" si="1">COUNT(J149,K149,L149,M149,N149)</f>
        <v>3</v>
      </c>
    </row>
    <row r="150" spans="4:15" x14ac:dyDescent="0.3">
      <c r="F150" s="92">
        <f t="shared" si="0"/>
        <v>1</v>
      </c>
      <c r="G150" s="71" t="s">
        <v>1200</v>
      </c>
      <c r="H150" s="1" t="s">
        <v>1201</v>
      </c>
      <c r="I150" s="2">
        <v>1</v>
      </c>
      <c r="J150" s="2">
        <v>1</v>
      </c>
      <c r="K150" s="251"/>
      <c r="L150" s="251"/>
      <c r="O150" s="2">
        <f t="shared" si="1"/>
        <v>1</v>
      </c>
    </row>
    <row r="151" spans="4:15" x14ac:dyDescent="0.3">
      <c r="F151" s="92">
        <f t="shared" si="0"/>
        <v>1</v>
      </c>
      <c r="G151" s="71" t="s">
        <v>1202</v>
      </c>
      <c r="H151" s="1" t="s">
        <v>1203</v>
      </c>
      <c r="J151" s="2">
        <v>2</v>
      </c>
      <c r="K151" s="251"/>
      <c r="L151" s="251"/>
      <c r="O151" s="2">
        <f t="shared" si="1"/>
        <v>1</v>
      </c>
    </row>
    <row r="152" spans="4:15" x14ac:dyDescent="0.3">
      <c r="F152" s="92">
        <f t="shared" si="0"/>
        <v>1</v>
      </c>
      <c r="G152" s="71" t="s">
        <v>1204</v>
      </c>
      <c r="H152" s="1" t="s">
        <v>1205</v>
      </c>
      <c r="J152" s="2">
        <v>1</v>
      </c>
      <c r="K152" s="251"/>
      <c r="L152" s="251"/>
      <c r="O152" s="2">
        <f t="shared" si="1"/>
        <v>1</v>
      </c>
    </row>
    <row r="153" spans="4:15" x14ac:dyDescent="0.3">
      <c r="F153" s="92">
        <f t="shared" si="0"/>
        <v>1</v>
      </c>
      <c r="G153" s="71" t="s">
        <v>1206</v>
      </c>
      <c r="H153" s="1" t="s">
        <v>163</v>
      </c>
      <c r="I153" s="2">
        <v>1</v>
      </c>
      <c r="J153" s="2">
        <v>21</v>
      </c>
      <c r="K153" s="251"/>
      <c r="L153" s="251"/>
      <c r="O153" s="2">
        <f t="shared" si="1"/>
        <v>1</v>
      </c>
    </row>
    <row r="154" spans="4:15" x14ac:dyDescent="0.3">
      <c r="F154" s="92">
        <f t="shared" si="0"/>
        <v>1</v>
      </c>
      <c r="G154" s="71" t="s">
        <v>1207</v>
      </c>
      <c r="H154" s="1" t="s">
        <v>1208</v>
      </c>
      <c r="J154" s="2">
        <v>2</v>
      </c>
      <c r="K154" s="251"/>
      <c r="L154" s="251"/>
      <c r="O154" s="2">
        <f t="shared" si="1"/>
        <v>1</v>
      </c>
    </row>
    <row r="155" spans="4:15" x14ac:dyDescent="0.3">
      <c r="E155" s="88">
        <f>COUNTIF(F155:F156,"&gt;0")</f>
        <v>1</v>
      </c>
      <c r="F155" s="89"/>
      <c r="G155" s="90" t="s">
        <v>164</v>
      </c>
      <c r="H155" s="90" t="s">
        <v>1044</v>
      </c>
      <c r="I155" s="88"/>
      <c r="J155" s="88"/>
      <c r="K155" s="88"/>
      <c r="L155" s="250"/>
      <c r="M155" s="88"/>
      <c r="N155" s="88"/>
      <c r="O155" s="88"/>
    </row>
    <row r="156" spans="4:15" x14ac:dyDescent="0.3">
      <c r="F156" s="92">
        <f>O156</f>
        <v>3</v>
      </c>
      <c r="G156" s="71" t="s">
        <v>1045</v>
      </c>
      <c r="H156" s="1" t="s">
        <v>167</v>
      </c>
      <c r="I156" s="2">
        <v>1</v>
      </c>
      <c r="J156" s="2">
        <v>2</v>
      </c>
      <c r="K156" s="251">
        <v>0</v>
      </c>
      <c r="L156" s="251">
        <v>0.2</v>
      </c>
      <c r="O156" s="2">
        <f>COUNT(J156,K156,L156,M156,N156)</f>
        <v>3</v>
      </c>
    </row>
    <row r="157" spans="4:15" x14ac:dyDescent="0.3">
      <c r="E157" s="88">
        <f>COUNTIF(F157:F159,"&gt;0")</f>
        <v>2</v>
      </c>
      <c r="F157" s="89"/>
      <c r="G157" s="90" t="s">
        <v>1225</v>
      </c>
      <c r="H157" s="90" t="s">
        <v>1226</v>
      </c>
      <c r="I157" s="88"/>
      <c r="J157" s="88"/>
      <c r="K157" s="88"/>
      <c r="L157" s="250"/>
      <c r="M157" s="88"/>
      <c r="N157" s="88"/>
      <c r="O157" s="88"/>
    </row>
    <row r="158" spans="4:15" x14ac:dyDescent="0.3">
      <c r="F158" s="92">
        <f>O158</f>
        <v>1</v>
      </c>
      <c r="G158" s="71" t="s">
        <v>1227</v>
      </c>
      <c r="H158" s="1" t="s">
        <v>1228</v>
      </c>
      <c r="J158" s="2">
        <v>1</v>
      </c>
      <c r="K158" s="251"/>
      <c r="L158" s="251"/>
      <c r="O158" s="2">
        <f>COUNT(J158,K158,L158,M158,N158)</f>
        <v>1</v>
      </c>
    </row>
    <row r="159" spans="4:15" x14ac:dyDescent="0.3">
      <c r="F159" s="92">
        <f>O159</f>
        <v>1</v>
      </c>
      <c r="G159" s="71" t="s">
        <v>1229</v>
      </c>
      <c r="H159" s="1" t="s">
        <v>1230</v>
      </c>
      <c r="J159" s="2">
        <v>7</v>
      </c>
      <c r="K159" s="251"/>
      <c r="L159" s="251"/>
      <c r="O159" s="2">
        <f>COUNT(J159,K159,L159,M159,N159)</f>
        <v>1</v>
      </c>
    </row>
    <row r="160" spans="4:15" x14ac:dyDescent="0.3">
      <c r="E160" s="88">
        <f>COUNTIF(F160:F161,"&gt;0")</f>
        <v>1</v>
      </c>
      <c r="F160" s="89"/>
      <c r="G160" s="90" t="s">
        <v>1209</v>
      </c>
      <c r="H160" s="90" t="s">
        <v>1210</v>
      </c>
      <c r="I160" s="88"/>
      <c r="J160" s="88"/>
      <c r="K160" s="88"/>
      <c r="L160" s="250"/>
      <c r="M160" s="88"/>
      <c r="N160" s="88"/>
      <c r="O160" s="88"/>
    </row>
    <row r="161" spans="4:15" x14ac:dyDescent="0.3">
      <c r="F161" s="92">
        <f>O161</f>
        <v>1</v>
      </c>
      <c r="G161" s="71" t="s">
        <v>1211</v>
      </c>
      <c r="H161" s="1" t="s">
        <v>1212</v>
      </c>
      <c r="J161" s="2">
        <v>8</v>
      </c>
      <c r="K161" s="251"/>
      <c r="L161" s="251"/>
      <c r="O161" s="2">
        <f>COUNT(J161,K161,L161,M161,N161)</f>
        <v>1</v>
      </c>
    </row>
    <row r="162" spans="4:15" x14ac:dyDescent="0.3">
      <c r="E162" s="88">
        <f>COUNTIF(F162:F164,"&gt;0")</f>
        <v>2</v>
      </c>
      <c r="F162" s="89"/>
      <c r="G162" s="90" t="s">
        <v>1046</v>
      </c>
      <c r="H162" s="90" t="s">
        <v>1047</v>
      </c>
      <c r="I162" s="88"/>
      <c r="J162" s="88"/>
      <c r="K162" s="88"/>
      <c r="L162" s="250"/>
      <c r="M162" s="88"/>
      <c r="N162" s="88"/>
      <c r="O162" s="88"/>
    </row>
    <row r="163" spans="4:15" x14ac:dyDescent="0.3">
      <c r="F163" s="92">
        <f>O163</f>
        <v>3</v>
      </c>
      <c r="G163" s="71" t="s">
        <v>1048</v>
      </c>
      <c r="H163" s="1" t="s">
        <v>1049</v>
      </c>
      <c r="J163" s="6"/>
      <c r="K163" s="251">
        <v>0</v>
      </c>
      <c r="L163" s="251">
        <v>0</v>
      </c>
      <c r="M163" s="2">
        <v>1</v>
      </c>
      <c r="O163" s="2">
        <f>COUNT(J163,K163,L163,M163,N163)</f>
        <v>3</v>
      </c>
    </row>
    <row r="164" spans="4:15" x14ac:dyDescent="0.3">
      <c r="F164" s="92">
        <f>O164</f>
        <v>1</v>
      </c>
      <c r="G164" s="71" t="s">
        <v>1213</v>
      </c>
      <c r="H164" s="1" t="s">
        <v>1214</v>
      </c>
      <c r="J164" s="2">
        <v>2</v>
      </c>
      <c r="K164" s="251"/>
      <c r="L164" s="251"/>
      <c r="O164" s="2">
        <f>COUNT(J164,K164,L164,M164,N164)</f>
        <v>1</v>
      </c>
    </row>
    <row r="165" spans="4:15" x14ac:dyDescent="0.3">
      <c r="E165" s="88">
        <f>COUNTIF(F165:F166,"&gt;0")</f>
        <v>1</v>
      </c>
      <c r="F165" s="89"/>
      <c r="G165" s="90" t="s">
        <v>1215</v>
      </c>
      <c r="H165" s="90" t="s">
        <v>1216</v>
      </c>
      <c r="I165" s="88"/>
      <c r="J165" s="88"/>
      <c r="K165" s="88"/>
      <c r="L165" s="250"/>
      <c r="M165" s="88"/>
      <c r="N165" s="88"/>
      <c r="O165" s="88"/>
    </row>
    <row r="166" spans="4:15" x14ac:dyDescent="0.3">
      <c r="F166" s="92">
        <f>O166</f>
        <v>1</v>
      </c>
      <c r="G166" s="71" t="s">
        <v>1217</v>
      </c>
      <c r="H166" s="1" t="s">
        <v>1218</v>
      </c>
      <c r="J166" s="2">
        <v>3</v>
      </c>
      <c r="K166" s="251"/>
      <c r="L166" s="251"/>
      <c r="O166" s="2">
        <f>COUNT(J166,K166,L166,M166,N166)</f>
        <v>1</v>
      </c>
    </row>
    <row r="167" spans="4:15" x14ac:dyDescent="0.3">
      <c r="E167" s="88">
        <f>COUNTIF(F167:F173,"&gt;0")</f>
        <v>6</v>
      </c>
      <c r="F167" s="89"/>
      <c r="G167" s="90" t="s">
        <v>1050</v>
      </c>
      <c r="H167" s="90" t="s">
        <v>1051</v>
      </c>
      <c r="I167" s="88"/>
      <c r="J167" s="88"/>
      <c r="K167" s="88"/>
      <c r="L167" s="250"/>
      <c r="M167" s="88"/>
      <c r="N167" s="88"/>
      <c r="O167" s="88"/>
    </row>
    <row r="168" spans="4:15" x14ac:dyDescent="0.3">
      <c r="F168" s="92">
        <f t="shared" ref="F168:F173" si="2">O168</f>
        <v>1</v>
      </c>
      <c r="G168" s="71" t="s">
        <v>1219</v>
      </c>
      <c r="H168" s="1" t="s">
        <v>1220</v>
      </c>
      <c r="J168" s="2">
        <v>1</v>
      </c>
      <c r="K168" s="251"/>
      <c r="L168" s="251"/>
      <c r="O168" s="2">
        <f t="shared" ref="O168:O173" si="3">COUNT(J168,K168,L168,M168,N168)</f>
        <v>1</v>
      </c>
    </row>
    <row r="169" spans="4:15" x14ac:dyDescent="0.3">
      <c r="F169" s="92">
        <f t="shared" si="2"/>
        <v>1</v>
      </c>
      <c r="G169" s="71" t="s">
        <v>1221</v>
      </c>
      <c r="H169" s="1" t="s">
        <v>1222</v>
      </c>
      <c r="J169" s="2">
        <v>1</v>
      </c>
      <c r="K169" s="251"/>
      <c r="L169" s="251"/>
      <c r="O169" s="2">
        <f t="shared" si="3"/>
        <v>1</v>
      </c>
    </row>
    <row r="170" spans="4:15" x14ac:dyDescent="0.3">
      <c r="F170" s="92">
        <f t="shared" si="2"/>
        <v>1</v>
      </c>
      <c r="G170" s="71" t="s">
        <v>1223</v>
      </c>
      <c r="H170" s="1" t="s">
        <v>1224</v>
      </c>
      <c r="J170" s="2">
        <v>1</v>
      </c>
      <c r="K170" s="251"/>
      <c r="L170" s="251"/>
      <c r="O170" s="2">
        <f t="shared" si="3"/>
        <v>1</v>
      </c>
    </row>
    <row r="171" spans="4:15" x14ac:dyDescent="0.3">
      <c r="F171" s="92">
        <f t="shared" si="2"/>
        <v>2</v>
      </c>
      <c r="G171" s="71" t="s">
        <v>1052</v>
      </c>
      <c r="H171" s="1" t="s">
        <v>1053</v>
      </c>
      <c r="K171" s="251">
        <v>0.2</v>
      </c>
      <c r="L171" s="251">
        <v>0.8</v>
      </c>
      <c r="O171" s="2">
        <f t="shared" si="3"/>
        <v>2</v>
      </c>
    </row>
    <row r="172" spans="4:15" x14ac:dyDescent="0.3">
      <c r="F172" s="92">
        <f t="shared" si="2"/>
        <v>3</v>
      </c>
      <c r="G172" s="71" t="s">
        <v>1054</v>
      </c>
      <c r="H172" s="1" t="s">
        <v>1055</v>
      </c>
      <c r="K172" s="251">
        <v>0</v>
      </c>
      <c r="L172" s="251">
        <v>0</v>
      </c>
      <c r="N172" s="2">
        <v>1</v>
      </c>
      <c r="O172" s="2">
        <f t="shared" si="3"/>
        <v>3</v>
      </c>
    </row>
    <row r="173" spans="4:15" x14ac:dyDescent="0.3">
      <c r="F173" s="92">
        <f t="shared" si="2"/>
        <v>3</v>
      </c>
      <c r="G173" s="71" t="s">
        <v>1056</v>
      </c>
      <c r="H173" s="1" t="s">
        <v>1057</v>
      </c>
      <c r="K173" s="251">
        <v>0</v>
      </c>
      <c r="L173" s="251">
        <v>0</v>
      </c>
      <c r="N173" s="2">
        <v>1</v>
      </c>
      <c r="O173" s="2">
        <f t="shared" si="3"/>
        <v>3</v>
      </c>
    </row>
    <row r="174" spans="4:15" x14ac:dyDescent="0.3">
      <c r="D174" s="9">
        <f>COUNTIF(E174:E188,"&gt;0")</f>
        <v>5</v>
      </c>
      <c r="E174" s="9"/>
      <c r="F174" s="87"/>
      <c r="G174" s="36" t="s">
        <v>1058</v>
      </c>
      <c r="H174" s="36" t="s">
        <v>240</v>
      </c>
      <c r="I174" s="9"/>
      <c r="J174" s="9"/>
      <c r="K174" s="9"/>
      <c r="L174" s="249"/>
      <c r="M174" s="9"/>
      <c r="N174" s="9"/>
      <c r="O174" s="9"/>
    </row>
    <row r="175" spans="4:15" x14ac:dyDescent="0.3">
      <c r="E175" s="88">
        <f>COUNTIF(F175:F177,"&gt;0")</f>
        <v>2</v>
      </c>
      <c r="F175" s="89"/>
      <c r="G175" s="90" t="s">
        <v>1059</v>
      </c>
      <c r="H175" s="90" t="s">
        <v>1060</v>
      </c>
      <c r="I175" s="88"/>
      <c r="J175" s="88"/>
      <c r="K175" s="88"/>
      <c r="L175" s="250"/>
      <c r="M175" s="88"/>
      <c r="N175" s="88"/>
      <c r="O175" s="88"/>
    </row>
    <row r="176" spans="4:15" x14ac:dyDescent="0.3">
      <c r="F176" s="92">
        <f>O176</f>
        <v>4</v>
      </c>
      <c r="G176" s="71" t="s">
        <v>1061</v>
      </c>
      <c r="H176" s="1" t="s">
        <v>1062</v>
      </c>
      <c r="J176" s="2">
        <v>3</v>
      </c>
      <c r="K176" s="251">
        <v>0.05</v>
      </c>
      <c r="L176" s="251">
        <v>0</v>
      </c>
      <c r="M176" s="2">
        <v>1</v>
      </c>
      <c r="O176" s="2">
        <f>COUNT(J176,K176,L176,M176,N176)</f>
        <v>4</v>
      </c>
    </row>
    <row r="177" spans="4:15" x14ac:dyDescent="0.3">
      <c r="F177" s="92">
        <f>O177</f>
        <v>4</v>
      </c>
      <c r="G177" s="71" t="s">
        <v>1063</v>
      </c>
      <c r="H177" s="1" t="s">
        <v>1064</v>
      </c>
      <c r="J177" s="2">
        <v>1</v>
      </c>
      <c r="K177" s="251">
        <v>0</v>
      </c>
      <c r="L177" s="251">
        <v>0</v>
      </c>
      <c r="M177" s="2">
        <v>2</v>
      </c>
      <c r="O177" s="2">
        <f>COUNT(J177,K177,L177,M177,N177)</f>
        <v>4</v>
      </c>
    </row>
    <row r="178" spans="4:15" x14ac:dyDescent="0.3">
      <c r="E178" s="88">
        <f>COUNTIF(F178:F179,"&gt;0")</f>
        <v>1</v>
      </c>
      <c r="F178" s="89"/>
      <c r="G178" s="90" t="s">
        <v>1065</v>
      </c>
      <c r="H178" s="90" t="s">
        <v>1066</v>
      </c>
      <c r="I178" s="88"/>
      <c r="J178" s="88"/>
      <c r="K178" s="88"/>
      <c r="L178" s="250"/>
      <c r="M178" s="88"/>
      <c r="N178" s="88"/>
      <c r="O178" s="88"/>
    </row>
    <row r="179" spans="4:15" x14ac:dyDescent="0.3">
      <c r="F179" s="92">
        <f>O179</f>
        <v>4</v>
      </c>
      <c r="G179" s="71" t="s">
        <v>1067</v>
      </c>
      <c r="H179" s="1" t="s">
        <v>1068</v>
      </c>
      <c r="J179" s="2">
        <v>35</v>
      </c>
      <c r="K179" s="251">
        <v>0.65</v>
      </c>
      <c r="L179" s="251">
        <v>1</v>
      </c>
      <c r="M179" s="2">
        <v>2</v>
      </c>
      <c r="O179" s="2">
        <f>COUNT(J179,K179,L179,M179,N179)</f>
        <v>4</v>
      </c>
    </row>
    <row r="180" spans="4:15" x14ac:dyDescent="0.3">
      <c r="E180" s="88">
        <f>COUNTIF(F180:F182,"&gt;0")</f>
        <v>2</v>
      </c>
      <c r="F180" s="89"/>
      <c r="G180" s="90" t="s">
        <v>1069</v>
      </c>
      <c r="H180" s="90" t="s">
        <v>1070</v>
      </c>
      <c r="I180" s="88"/>
      <c r="J180" s="88"/>
      <c r="K180" s="88"/>
      <c r="L180" s="250"/>
      <c r="M180" s="88"/>
      <c r="N180" s="88"/>
      <c r="O180" s="88"/>
    </row>
    <row r="181" spans="4:15" x14ac:dyDescent="0.3">
      <c r="F181" s="92">
        <f>O181</f>
        <v>1</v>
      </c>
      <c r="G181" s="71" t="s">
        <v>1231</v>
      </c>
      <c r="H181" s="1" t="s">
        <v>1232</v>
      </c>
      <c r="J181" s="2">
        <v>1</v>
      </c>
      <c r="K181" s="251"/>
      <c r="L181" s="251"/>
      <c r="O181" s="2">
        <f>COUNT(J181,K181,L181,M181,N181)</f>
        <v>1</v>
      </c>
    </row>
    <row r="182" spans="4:15" x14ac:dyDescent="0.3">
      <c r="F182" s="92">
        <f>O182</f>
        <v>3</v>
      </c>
      <c r="G182" s="71" t="s">
        <v>1071</v>
      </c>
      <c r="H182" s="1" t="s">
        <v>1072</v>
      </c>
      <c r="J182" s="2">
        <v>93</v>
      </c>
      <c r="K182" s="251">
        <v>2.4500000000000002</v>
      </c>
      <c r="L182" s="251">
        <v>1.6</v>
      </c>
      <c r="O182" s="2">
        <f>COUNT(J182,K182,L182,M182,N182)</f>
        <v>3</v>
      </c>
    </row>
    <row r="183" spans="4:15" x14ac:dyDescent="0.3">
      <c r="E183" s="88">
        <f>COUNTIF(F183:F186,"&gt;0")</f>
        <v>3</v>
      </c>
      <c r="F183" s="89"/>
      <c r="G183" s="90" t="s">
        <v>1073</v>
      </c>
      <c r="H183" s="90" t="s">
        <v>1074</v>
      </c>
      <c r="I183" s="88"/>
      <c r="J183" s="88"/>
      <c r="K183" s="88"/>
      <c r="L183" s="250"/>
      <c r="M183" s="88"/>
      <c r="N183" s="88"/>
      <c r="O183" s="88"/>
    </row>
    <row r="184" spans="4:15" x14ac:dyDescent="0.3">
      <c r="F184" s="92">
        <f>O184</f>
        <v>1</v>
      </c>
      <c r="G184" s="71" t="s">
        <v>1235</v>
      </c>
      <c r="H184" s="1" t="s">
        <v>1236</v>
      </c>
      <c r="J184" s="2">
        <v>16</v>
      </c>
      <c r="K184" s="251"/>
      <c r="L184" s="251"/>
      <c r="O184" s="2">
        <f>COUNT(J184,K184,L184,M184,N184)</f>
        <v>1</v>
      </c>
    </row>
    <row r="185" spans="4:15" x14ac:dyDescent="0.3">
      <c r="F185" s="92">
        <f>O185</f>
        <v>1</v>
      </c>
      <c r="G185" s="71" t="s">
        <v>1233</v>
      </c>
      <c r="H185" s="1" t="s">
        <v>1234</v>
      </c>
      <c r="J185" s="2">
        <v>12</v>
      </c>
      <c r="K185" s="251"/>
      <c r="L185" s="251"/>
      <c r="O185" s="2">
        <f>COUNT(J185,K185,L185,M185,N185)</f>
        <v>1</v>
      </c>
    </row>
    <row r="186" spans="4:15" x14ac:dyDescent="0.3">
      <c r="F186" s="92">
        <f>O186</f>
        <v>3</v>
      </c>
      <c r="G186" s="71" t="s">
        <v>1075</v>
      </c>
      <c r="H186" s="1" t="s">
        <v>1076</v>
      </c>
      <c r="K186" s="251">
        <v>0</v>
      </c>
      <c r="L186" s="251">
        <v>0</v>
      </c>
      <c r="M186" s="2">
        <v>1</v>
      </c>
      <c r="O186" s="2">
        <f>COUNT(J186,K186,L186,M186,N186)</f>
        <v>3</v>
      </c>
    </row>
    <row r="187" spans="4:15" x14ac:dyDescent="0.3">
      <c r="E187" s="88">
        <f>COUNTIF(F187:F188,"&gt;0")</f>
        <v>1</v>
      </c>
      <c r="F187" s="89"/>
      <c r="G187" s="90" t="s">
        <v>1237</v>
      </c>
      <c r="H187" s="90" t="s">
        <v>1238</v>
      </c>
      <c r="I187" s="88"/>
      <c r="J187" s="88"/>
      <c r="K187" s="88"/>
      <c r="L187" s="250"/>
      <c r="M187" s="88"/>
      <c r="N187" s="88"/>
      <c r="O187" s="88"/>
    </row>
    <row r="188" spans="4:15" x14ac:dyDescent="0.3">
      <c r="F188" s="92">
        <f>O188</f>
        <v>1</v>
      </c>
      <c r="G188" s="71" t="s">
        <v>1239</v>
      </c>
      <c r="H188" s="1" t="s">
        <v>1240</v>
      </c>
      <c r="J188" s="2">
        <v>4</v>
      </c>
      <c r="K188" s="251"/>
      <c r="L188" s="251"/>
      <c r="O188" s="2">
        <f>COUNT(J188,K188,L188,M188,N188)</f>
        <v>1</v>
      </c>
    </row>
    <row r="189" spans="4:15" x14ac:dyDescent="0.3">
      <c r="D189" s="9">
        <f>COUNTIF(E189:E201,"&gt;0")</f>
        <v>3</v>
      </c>
      <c r="E189" s="9"/>
      <c r="F189" s="87"/>
      <c r="G189" s="36" t="s">
        <v>1077</v>
      </c>
      <c r="H189" s="36" t="s">
        <v>1078</v>
      </c>
      <c r="I189" s="9"/>
      <c r="J189" s="9"/>
      <c r="K189" s="9"/>
      <c r="L189" s="249"/>
      <c r="M189" s="9"/>
      <c r="N189" s="9"/>
      <c r="O189" s="9"/>
    </row>
    <row r="190" spans="4:15" x14ac:dyDescent="0.3">
      <c r="E190" s="88">
        <f>COUNTIF(F190:F194,"&gt;0")</f>
        <v>4</v>
      </c>
      <c r="F190" s="89"/>
      <c r="G190" s="90" t="s">
        <v>1079</v>
      </c>
      <c r="H190" s="90" t="s">
        <v>1080</v>
      </c>
      <c r="I190" s="88"/>
      <c r="J190" s="88"/>
      <c r="K190" s="88"/>
      <c r="L190" s="250"/>
      <c r="M190" s="88"/>
      <c r="N190" s="88"/>
      <c r="O190" s="88"/>
    </row>
    <row r="191" spans="4:15" x14ac:dyDescent="0.3">
      <c r="F191" s="92">
        <f>O191</f>
        <v>2</v>
      </c>
      <c r="G191" s="71" t="s">
        <v>1081</v>
      </c>
      <c r="H191" s="1" t="s">
        <v>1082</v>
      </c>
      <c r="J191" s="6"/>
      <c r="K191" s="251">
        <v>0</v>
      </c>
      <c r="L191" s="251">
        <v>0.2</v>
      </c>
      <c r="O191" s="2">
        <f>COUNT(J191,K191,L191,M191,N191)</f>
        <v>2</v>
      </c>
    </row>
    <row r="192" spans="4:15" x14ac:dyDescent="0.3">
      <c r="F192" s="92">
        <f>O192</f>
        <v>1</v>
      </c>
      <c r="G192" s="71" t="s">
        <v>1241</v>
      </c>
      <c r="H192" s="1" t="s">
        <v>1242</v>
      </c>
      <c r="J192" s="2">
        <v>2</v>
      </c>
      <c r="K192" s="251"/>
      <c r="L192" s="251"/>
      <c r="O192" s="2">
        <f>COUNT(J192,K192,L192,M192,N192)</f>
        <v>1</v>
      </c>
    </row>
    <row r="193" spans="4:15" x14ac:dyDescent="0.3">
      <c r="F193" s="92">
        <f>O193</f>
        <v>1</v>
      </c>
      <c r="G193" s="71" t="s">
        <v>1243</v>
      </c>
      <c r="H193" s="1" t="s">
        <v>1244</v>
      </c>
      <c r="J193" s="2">
        <v>1</v>
      </c>
      <c r="K193" s="251"/>
      <c r="L193" s="251"/>
      <c r="O193" s="2">
        <f>COUNT(J193,K193,L193,M193,N193)</f>
        <v>1</v>
      </c>
    </row>
    <row r="194" spans="4:15" x14ac:dyDescent="0.3">
      <c r="F194" s="92">
        <f>O194</f>
        <v>1</v>
      </c>
      <c r="G194" s="71" t="s">
        <v>1245</v>
      </c>
      <c r="H194" s="1" t="s">
        <v>1246</v>
      </c>
      <c r="J194" s="2">
        <v>1</v>
      </c>
      <c r="K194" s="251"/>
      <c r="L194" s="251"/>
      <c r="O194" s="2">
        <f>COUNT(J194,K194,L194,M194,N194)</f>
        <v>1</v>
      </c>
    </row>
    <row r="195" spans="4:15" x14ac:dyDescent="0.3">
      <c r="E195" s="252">
        <f>COUNTIF(F195:F196,"&gt;0")</f>
        <v>1</v>
      </c>
      <c r="F195" s="250"/>
      <c r="G195" s="90" t="s">
        <v>1083</v>
      </c>
      <c r="H195" s="90" t="s">
        <v>1084</v>
      </c>
      <c r="I195" s="88"/>
      <c r="J195" s="88"/>
      <c r="K195" s="88"/>
      <c r="L195" s="250"/>
      <c r="M195" s="88"/>
      <c r="N195" s="88"/>
      <c r="O195" s="88"/>
    </row>
    <row r="196" spans="4:15" x14ac:dyDescent="0.3">
      <c r="E196" s="50"/>
      <c r="F196" s="92">
        <f>O196</f>
        <v>2</v>
      </c>
      <c r="G196" s="71" t="s">
        <v>1085</v>
      </c>
      <c r="H196" s="1" t="s">
        <v>1086</v>
      </c>
      <c r="J196" s="2">
        <v>15</v>
      </c>
      <c r="K196" s="251">
        <v>2.75</v>
      </c>
      <c r="L196" s="251"/>
      <c r="O196" s="2">
        <f>COUNT(J196,K196,L196,M196,N196)</f>
        <v>2</v>
      </c>
    </row>
    <row r="197" spans="4:15" x14ac:dyDescent="0.3">
      <c r="E197" s="88">
        <f>COUNTIF(F197:F201,"&gt;0")</f>
        <v>4</v>
      </c>
      <c r="F197" s="89"/>
      <c r="G197" s="90" t="s">
        <v>1087</v>
      </c>
      <c r="H197" s="90" t="s">
        <v>1088</v>
      </c>
      <c r="I197" s="88"/>
      <c r="J197" s="88"/>
      <c r="K197" s="88"/>
      <c r="L197" s="250"/>
      <c r="M197" s="88"/>
      <c r="N197" s="88"/>
      <c r="O197" s="88"/>
    </row>
    <row r="198" spans="4:15" x14ac:dyDescent="0.3">
      <c r="F198" s="92">
        <f>O198</f>
        <v>3</v>
      </c>
      <c r="G198" s="71" t="s">
        <v>1089</v>
      </c>
      <c r="H198" s="1" t="s">
        <v>1090</v>
      </c>
      <c r="J198" s="2">
        <v>1</v>
      </c>
      <c r="K198" s="251">
        <v>0.1</v>
      </c>
      <c r="L198" s="251">
        <v>0.8</v>
      </c>
      <c r="O198" s="2">
        <f>COUNT(J198,K198,L198,M198,N198)</f>
        <v>3</v>
      </c>
    </row>
    <row r="199" spans="4:15" x14ac:dyDescent="0.3">
      <c r="F199" s="92">
        <f>O199</f>
        <v>1</v>
      </c>
      <c r="G199" s="71" t="s">
        <v>1247</v>
      </c>
      <c r="H199" s="1" t="s">
        <v>1248</v>
      </c>
      <c r="J199" s="2">
        <v>3</v>
      </c>
      <c r="K199" s="251"/>
      <c r="L199" s="251"/>
      <c r="O199" s="2">
        <f>COUNT(J199,K199,L199,M199,N199)</f>
        <v>1</v>
      </c>
    </row>
    <row r="200" spans="4:15" x14ac:dyDescent="0.3">
      <c r="F200" s="92">
        <f>O200</f>
        <v>1</v>
      </c>
      <c r="G200" s="71" t="s">
        <v>1249</v>
      </c>
      <c r="H200" s="1" t="s">
        <v>1250</v>
      </c>
      <c r="J200" s="2">
        <v>1</v>
      </c>
      <c r="K200" s="251"/>
      <c r="L200" s="251"/>
      <c r="O200" s="2">
        <f>COUNT(J200,K200,L200,M200,N200)</f>
        <v>1</v>
      </c>
    </row>
    <row r="201" spans="4:15" x14ac:dyDescent="0.3">
      <c r="F201" s="92">
        <f>O201</f>
        <v>2</v>
      </c>
      <c r="G201" s="71" t="s">
        <v>1091</v>
      </c>
      <c r="H201" s="1" t="s">
        <v>1092</v>
      </c>
      <c r="J201" s="2">
        <v>1</v>
      </c>
      <c r="K201" s="251">
        <v>0.25</v>
      </c>
      <c r="L201" s="251"/>
      <c r="O201" s="2">
        <f>COUNT(J201,K201,L201,M201,N201)</f>
        <v>2</v>
      </c>
    </row>
    <row r="202" spans="4:15" x14ac:dyDescent="0.3">
      <c r="D202" s="9">
        <f>COUNTIF(E202:E234,"&gt;0")</f>
        <v>11</v>
      </c>
      <c r="E202" s="9"/>
      <c r="F202" s="87"/>
      <c r="G202" s="36" t="s">
        <v>1093</v>
      </c>
      <c r="H202" s="36" t="s">
        <v>476</v>
      </c>
      <c r="I202" s="9"/>
      <c r="J202" s="9"/>
      <c r="K202" s="9"/>
      <c r="L202" s="249"/>
      <c r="M202" s="9"/>
      <c r="N202" s="9"/>
      <c r="O202" s="9"/>
    </row>
    <row r="203" spans="4:15" x14ac:dyDescent="0.3">
      <c r="E203" s="88">
        <f>COUNTIF(F203:F204,"&gt;0")</f>
        <v>1</v>
      </c>
      <c r="F203" s="89"/>
      <c r="G203" s="90" t="s">
        <v>1094</v>
      </c>
      <c r="H203" s="90" t="s">
        <v>1095</v>
      </c>
      <c r="I203" s="88"/>
      <c r="J203" s="88"/>
      <c r="K203" s="88"/>
      <c r="L203" s="250"/>
      <c r="M203" s="88"/>
      <c r="N203" s="88"/>
      <c r="O203" s="88"/>
    </row>
    <row r="204" spans="4:15" x14ac:dyDescent="0.3">
      <c r="F204" s="92">
        <f>O204</f>
        <v>3</v>
      </c>
      <c r="G204" s="71" t="s">
        <v>1096</v>
      </c>
      <c r="H204" s="1" t="s">
        <v>1097</v>
      </c>
      <c r="J204" s="6"/>
      <c r="K204" s="251">
        <v>0</v>
      </c>
      <c r="L204" s="251">
        <v>0</v>
      </c>
      <c r="M204" s="2">
        <v>2</v>
      </c>
      <c r="O204" s="2">
        <f>COUNT(J204,K204,L204,M204,N204)</f>
        <v>3</v>
      </c>
    </row>
    <row r="205" spans="4:15" x14ac:dyDescent="0.3">
      <c r="E205" s="88">
        <f>COUNTIF(F205:F206,"&gt;0")</f>
        <v>1</v>
      </c>
      <c r="F205" s="89"/>
      <c r="G205" s="90" t="s">
        <v>1098</v>
      </c>
      <c r="H205" s="90" t="s">
        <v>1099</v>
      </c>
      <c r="I205" s="88"/>
      <c r="J205" s="88"/>
      <c r="K205" s="88"/>
      <c r="L205" s="250"/>
      <c r="M205" s="88"/>
      <c r="N205" s="88"/>
      <c r="O205" s="88"/>
    </row>
    <row r="206" spans="4:15" x14ac:dyDescent="0.3">
      <c r="F206" s="92">
        <f>O206</f>
        <v>2</v>
      </c>
      <c r="G206" s="71" t="s">
        <v>1100</v>
      </c>
      <c r="H206" s="1" t="s">
        <v>1101</v>
      </c>
      <c r="J206" s="6"/>
      <c r="K206" s="251">
        <v>0</v>
      </c>
      <c r="L206" s="251">
        <v>0.2</v>
      </c>
      <c r="O206" s="2">
        <f>COUNT(J206,K206,L206,M206,N206)</f>
        <v>2</v>
      </c>
    </row>
    <row r="207" spans="4:15" x14ac:dyDescent="0.3">
      <c r="E207" s="88">
        <f>COUNTIF(F207:F208,"&gt;0")</f>
        <v>1</v>
      </c>
      <c r="F207" s="89"/>
      <c r="G207" s="90" t="s">
        <v>1102</v>
      </c>
      <c r="H207" s="90" t="s">
        <v>1103</v>
      </c>
      <c r="I207" s="88"/>
      <c r="J207" s="88"/>
      <c r="K207" s="88"/>
      <c r="L207" s="250"/>
      <c r="M207" s="88"/>
      <c r="N207" s="88"/>
      <c r="O207" s="88"/>
    </row>
    <row r="208" spans="4:15" x14ac:dyDescent="0.3">
      <c r="F208" s="92">
        <f>O208</f>
        <v>2</v>
      </c>
      <c r="G208" s="1" t="s">
        <v>1104</v>
      </c>
      <c r="H208" s="1" t="s">
        <v>1105</v>
      </c>
      <c r="J208" s="6"/>
      <c r="K208" s="251">
        <v>0</v>
      </c>
      <c r="L208" s="251">
        <v>0.2</v>
      </c>
      <c r="O208" s="2">
        <f>COUNT(J208,K208,L208,M208,N208)</f>
        <v>2</v>
      </c>
    </row>
    <row r="209" spans="5:15" x14ac:dyDescent="0.3">
      <c r="E209" s="252">
        <f>COUNTIF(F209:F210,"&gt;0")</f>
        <v>1</v>
      </c>
      <c r="F209" s="250"/>
      <c r="G209" s="90" t="s">
        <v>1106</v>
      </c>
      <c r="H209" s="90" t="s">
        <v>1107</v>
      </c>
      <c r="I209" s="88"/>
      <c r="J209" s="88"/>
      <c r="K209" s="88"/>
      <c r="L209" s="250"/>
      <c r="M209" s="88"/>
      <c r="N209" s="88"/>
      <c r="O209" s="88"/>
    </row>
    <row r="210" spans="5:15" x14ac:dyDescent="0.3">
      <c r="E210" s="50"/>
      <c r="F210" s="92">
        <f>O210</f>
        <v>1</v>
      </c>
      <c r="G210" s="1" t="s">
        <v>3889</v>
      </c>
      <c r="H210" s="1" t="s">
        <v>1108</v>
      </c>
      <c r="J210" s="6"/>
      <c r="K210" s="251">
        <v>1.75</v>
      </c>
      <c r="L210" s="251"/>
      <c r="O210" s="2">
        <f>COUNT(J210,K210,L210,M210,N210)</f>
        <v>1</v>
      </c>
    </row>
    <row r="211" spans="5:15" x14ac:dyDescent="0.3">
      <c r="E211" s="252">
        <f>COUNTIF(F211:F212,"&gt;0")</f>
        <v>1</v>
      </c>
      <c r="F211" s="89"/>
      <c r="G211" s="90" t="s">
        <v>1251</v>
      </c>
      <c r="H211" s="90" t="s">
        <v>1252</v>
      </c>
      <c r="I211" s="88"/>
      <c r="J211" s="88"/>
      <c r="K211" s="88"/>
      <c r="L211" s="250"/>
      <c r="M211" s="88"/>
      <c r="N211" s="88"/>
      <c r="O211" s="88"/>
    </row>
    <row r="212" spans="5:15" x14ac:dyDescent="0.3">
      <c r="F212" s="92">
        <f>O212</f>
        <v>1</v>
      </c>
      <c r="G212" s="1" t="s">
        <v>1253</v>
      </c>
      <c r="H212" s="1" t="s">
        <v>1254</v>
      </c>
      <c r="J212" s="2">
        <v>4</v>
      </c>
      <c r="K212" s="251"/>
      <c r="L212" s="251"/>
      <c r="O212" s="2">
        <f>COUNT(J212,K212,L212,M212,N212)</f>
        <v>1</v>
      </c>
    </row>
    <row r="213" spans="5:15" x14ac:dyDescent="0.3">
      <c r="E213" s="88">
        <f>COUNTIF(F213:F215,"&gt;0")</f>
        <v>2</v>
      </c>
      <c r="F213" s="89"/>
      <c r="G213" s="90" t="s">
        <v>1109</v>
      </c>
      <c r="H213" s="90" t="s">
        <v>1110</v>
      </c>
      <c r="I213" s="88"/>
      <c r="J213" s="88"/>
      <c r="K213" s="88"/>
      <c r="L213" s="250"/>
      <c r="M213" s="88"/>
      <c r="N213" s="88"/>
      <c r="O213" s="88"/>
    </row>
    <row r="214" spans="5:15" x14ac:dyDescent="0.3">
      <c r="F214" s="92">
        <f>O214</f>
        <v>3</v>
      </c>
      <c r="G214" s="1" t="s">
        <v>1111</v>
      </c>
      <c r="H214" s="1" t="s">
        <v>1112</v>
      </c>
      <c r="J214" s="2">
        <v>1</v>
      </c>
      <c r="K214" s="251">
        <v>0.55000000000000004</v>
      </c>
      <c r="L214" s="251">
        <v>1</v>
      </c>
      <c r="O214" s="2">
        <f>COUNT(J214,K214,L214,M214,N214)</f>
        <v>3</v>
      </c>
    </row>
    <row r="215" spans="5:15" x14ac:dyDescent="0.3">
      <c r="F215" s="92">
        <f>O215</f>
        <v>2</v>
      </c>
      <c r="G215" s="1" t="s">
        <v>1113</v>
      </c>
      <c r="H215" s="1" t="s">
        <v>1114</v>
      </c>
      <c r="K215" s="251">
        <v>0</v>
      </c>
      <c r="L215" s="251">
        <v>0.2</v>
      </c>
      <c r="O215" s="2">
        <f>COUNT(J215,K215,L215,M215,N215)</f>
        <v>2</v>
      </c>
    </row>
    <row r="216" spans="5:15" x14ac:dyDescent="0.3">
      <c r="E216" s="88">
        <f>COUNTIF(F216:F225,"&gt;0")</f>
        <v>9</v>
      </c>
      <c r="F216" s="89"/>
      <c r="G216" s="90" t="s">
        <v>1115</v>
      </c>
      <c r="H216" s="90" t="s">
        <v>1116</v>
      </c>
      <c r="I216" s="88"/>
      <c r="J216" s="88"/>
      <c r="K216" s="88"/>
      <c r="L216" s="250"/>
      <c r="M216" s="88"/>
      <c r="N216" s="88"/>
      <c r="O216" s="88"/>
    </row>
    <row r="217" spans="5:15" x14ac:dyDescent="0.3">
      <c r="F217" s="92">
        <f t="shared" ref="F217:F225" si="4">O217</f>
        <v>5</v>
      </c>
      <c r="G217" s="1" t="s">
        <v>1117</v>
      </c>
      <c r="H217" s="1" t="s">
        <v>1118</v>
      </c>
      <c r="J217" s="2">
        <v>328</v>
      </c>
      <c r="K217" s="251">
        <v>0</v>
      </c>
      <c r="L217" s="251">
        <v>0</v>
      </c>
      <c r="M217" s="2">
        <v>2</v>
      </c>
      <c r="N217" s="2">
        <v>1</v>
      </c>
      <c r="O217" s="2">
        <f t="shared" ref="O217:O225" si="5">COUNT(J217,K217,L217,M217,N217)</f>
        <v>5</v>
      </c>
    </row>
    <row r="218" spans="5:15" x14ac:dyDescent="0.3">
      <c r="F218" s="92">
        <f t="shared" si="4"/>
        <v>2</v>
      </c>
      <c r="G218" s="1" t="s">
        <v>1119</v>
      </c>
      <c r="H218" s="1" t="s">
        <v>1120</v>
      </c>
      <c r="K218" s="251">
        <v>30.15</v>
      </c>
      <c r="L218" s="251">
        <v>43.4</v>
      </c>
      <c r="O218" s="2">
        <f t="shared" si="5"/>
        <v>2</v>
      </c>
    </row>
    <row r="219" spans="5:15" x14ac:dyDescent="0.3">
      <c r="F219" s="92">
        <f t="shared" si="4"/>
        <v>2</v>
      </c>
      <c r="G219" s="1" t="s">
        <v>1121</v>
      </c>
      <c r="H219" s="1" t="s">
        <v>1122</v>
      </c>
      <c r="K219" s="251">
        <v>4.05</v>
      </c>
      <c r="L219" s="251">
        <v>2.6</v>
      </c>
      <c r="O219" s="2">
        <f t="shared" si="5"/>
        <v>2</v>
      </c>
    </row>
    <row r="220" spans="5:15" x14ac:dyDescent="0.3">
      <c r="F220" s="92">
        <f t="shared" si="4"/>
        <v>2</v>
      </c>
      <c r="G220" s="1" t="s">
        <v>1123</v>
      </c>
      <c r="H220" s="1" t="s">
        <v>1124</v>
      </c>
      <c r="K220" s="251">
        <v>0</v>
      </c>
      <c r="L220" s="251">
        <v>5</v>
      </c>
      <c r="O220" s="2">
        <f t="shared" si="5"/>
        <v>2</v>
      </c>
    </row>
    <row r="221" spans="5:15" x14ac:dyDescent="0.3">
      <c r="F221" s="92">
        <f t="shared" si="4"/>
        <v>2</v>
      </c>
      <c r="G221" s="1" t="s">
        <v>1125</v>
      </c>
      <c r="H221" s="1" t="s">
        <v>1126</v>
      </c>
      <c r="K221" s="251">
        <v>0</v>
      </c>
      <c r="L221" s="251">
        <v>3.6</v>
      </c>
      <c r="O221" s="2">
        <f t="shared" si="5"/>
        <v>2</v>
      </c>
    </row>
    <row r="222" spans="5:15" x14ac:dyDescent="0.3">
      <c r="F222" s="92">
        <f t="shared" si="4"/>
        <v>2</v>
      </c>
      <c r="G222" s="1" t="s">
        <v>1127</v>
      </c>
      <c r="H222" s="1" t="s">
        <v>1128</v>
      </c>
      <c r="K222" s="251">
        <v>1.5</v>
      </c>
      <c r="L222" s="251">
        <v>1.2</v>
      </c>
      <c r="O222" s="2">
        <f t="shared" si="5"/>
        <v>2</v>
      </c>
    </row>
    <row r="223" spans="5:15" x14ac:dyDescent="0.3">
      <c r="F223" s="92">
        <f t="shared" si="4"/>
        <v>2</v>
      </c>
      <c r="G223" s="1" t="s">
        <v>1129</v>
      </c>
      <c r="H223" s="1" t="s">
        <v>1130</v>
      </c>
      <c r="K223" s="251">
        <v>0.7</v>
      </c>
      <c r="L223" s="251">
        <v>0.8</v>
      </c>
      <c r="O223" s="2">
        <f t="shared" si="5"/>
        <v>2</v>
      </c>
    </row>
    <row r="224" spans="5:15" x14ac:dyDescent="0.3">
      <c r="F224" s="92">
        <f t="shared" si="4"/>
        <v>1</v>
      </c>
      <c r="G224" s="1" t="s">
        <v>1131</v>
      </c>
      <c r="H224" s="1" t="s">
        <v>1132</v>
      </c>
      <c r="K224" s="251">
        <v>0.05</v>
      </c>
      <c r="L224" s="251"/>
      <c r="O224" s="2">
        <f t="shared" si="5"/>
        <v>1</v>
      </c>
    </row>
    <row r="225" spans="4:15" x14ac:dyDescent="0.3">
      <c r="F225" s="92">
        <f t="shared" si="4"/>
        <v>1</v>
      </c>
      <c r="G225" s="1" t="s">
        <v>1133</v>
      </c>
      <c r="H225" s="1" t="s">
        <v>1134</v>
      </c>
      <c r="K225" s="251">
        <v>0.05</v>
      </c>
      <c r="L225" s="251"/>
      <c r="O225" s="2">
        <f t="shared" si="5"/>
        <v>1</v>
      </c>
    </row>
    <row r="226" spans="4:15" x14ac:dyDescent="0.3">
      <c r="E226" s="252">
        <f>COUNTIF(F226:F228,"&gt;0")</f>
        <v>2</v>
      </c>
      <c r="F226" s="250"/>
      <c r="G226" s="90" t="s">
        <v>1135</v>
      </c>
      <c r="H226" s="90" t="s">
        <v>1136</v>
      </c>
      <c r="I226" s="88"/>
      <c r="J226" s="88"/>
      <c r="K226" s="88"/>
      <c r="L226" s="250"/>
      <c r="M226" s="88"/>
      <c r="N226" s="88"/>
      <c r="O226" s="88"/>
    </row>
    <row r="227" spans="4:15" x14ac:dyDescent="0.3">
      <c r="E227" s="50"/>
      <c r="F227" s="92">
        <f>O227</f>
        <v>1</v>
      </c>
      <c r="G227" s="71" t="s">
        <v>1137</v>
      </c>
      <c r="H227" s="1" t="s">
        <v>1138</v>
      </c>
      <c r="J227" s="6"/>
      <c r="K227" s="251">
        <v>0.05</v>
      </c>
      <c r="L227" s="251"/>
      <c r="O227" s="2">
        <f>COUNT(J227,K227,L227,M227,N227)</f>
        <v>1</v>
      </c>
    </row>
    <row r="228" spans="4:15" x14ac:dyDescent="0.3">
      <c r="E228" s="50"/>
      <c r="F228" s="92">
        <f>O228</f>
        <v>1</v>
      </c>
      <c r="G228" s="71" t="s">
        <v>1255</v>
      </c>
      <c r="H228" s="1" t="s">
        <v>1256</v>
      </c>
      <c r="J228" s="2">
        <v>1</v>
      </c>
      <c r="K228" s="251"/>
      <c r="L228" s="251"/>
      <c r="O228" s="2">
        <f>COUNT(J228,K228,L228,M228,N228)</f>
        <v>1</v>
      </c>
    </row>
    <row r="229" spans="4:15" x14ac:dyDescent="0.3">
      <c r="E229" s="88">
        <f>COUNTIF(F229:F230,"&gt;0")</f>
        <v>1</v>
      </c>
      <c r="F229" s="89"/>
      <c r="G229" s="90" t="s">
        <v>480</v>
      </c>
      <c r="H229" s="90" t="s">
        <v>481</v>
      </c>
      <c r="I229" s="88"/>
      <c r="J229" s="88"/>
      <c r="K229" s="88"/>
      <c r="L229" s="250"/>
      <c r="M229" s="88"/>
      <c r="N229" s="88"/>
      <c r="O229" s="88"/>
    </row>
    <row r="230" spans="4:15" x14ac:dyDescent="0.3">
      <c r="F230" s="92">
        <f>O230</f>
        <v>3</v>
      </c>
      <c r="G230" s="1" t="s">
        <v>1139</v>
      </c>
      <c r="H230" s="1" t="s">
        <v>1140</v>
      </c>
      <c r="K230" s="251">
        <v>0</v>
      </c>
      <c r="L230" s="251">
        <v>0</v>
      </c>
      <c r="M230" s="2">
        <v>1</v>
      </c>
      <c r="O230" s="2">
        <f>COUNT(J230,K230,L230,M230,N230)</f>
        <v>3</v>
      </c>
    </row>
    <row r="231" spans="4:15" x14ac:dyDescent="0.3">
      <c r="E231" s="252">
        <f>COUNTIF(F231:F232,"&gt;0")</f>
        <v>1</v>
      </c>
      <c r="F231" s="250"/>
      <c r="G231" s="90" t="s">
        <v>1141</v>
      </c>
      <c r="H231" s="90" t="s">
        <v>1142</v>
      </c>
      <c r="I231" s="88"/>
      <c r="J231" s="88"/>
      <c r="K231" s="88"/>
      <c r="L231" s="250"/>
      <c r="M231" s="88"/>
      <c r="N231" s="88"/>
      <c r="O231" s="88"/>
    </row>
    <row r="232" spans="4:15" x14ac:dyDescent="0.3">
      <c r="E232" s="50"/>
      <c r="F232" s="92">
        <f>O232</f>
        <v>1</v>
      </c>
      <c r="G232" s="1" t="s">
        <v>1143</v>
      </c>
      <c r="H232" s="1" t="s">
        <v>1144</v>
      </c>
      <c r="K232" s="251">
        <v>0.2</v>
      </c>
      <c r="L232" s="251"/>
      <c r="O232" s="2">
        <f>COUNT(J232,K232,L232,M232,N232)</f>
        <v>1</v>
      </c>
    </row>
    <row r="233" spans="4:15" x14ac:dyDescent="0.3">
      <c r="E233" s="88">
        <f>COUNTIF(F233:F234,"&gt;0")</f>
        <v>1</v>
      </c>
      <c r="F233" s="89"/>
      <c r="G233" s="90" t="s">
        <v>1145</v>
      </c>
      <c r="H233" s="90" t="s">
        <v>1146</v>
      </c>
      <c r="I233" s="88"/>
      <c r="J233" s="88"/>
      <c r="K233" s="88"/>
      <c r="L233" s="250"/>
      <c r="M233" s="88"/>
      <c r="N233" s="88"/>
      <c r="O233" s="88"/>
    </row>
    <row r="234" spans="4:15" x14ac:dyDescent="0.3">
      <c r="F234" s="92">
        <f>O234</f>
        <v>2</v>
      </c>
      <c r="G234" s="1" t="s">
        <v>1147</v>
      </c>
      <c r="H234" s="1" t="s">
        <v>1148</v>
      </c>
      <c r="K234" s="251">
        <v>0.05</v>
      </c>
      <c r="L234" s="251">
        <v>1.2</v>
      </c>
      <c r="O234" s="2">
        <f>COUNT(J234,K234,L234,M234,N234)</f>
        <v>2</v>
      </c>
    </row>
    <row r="235" spans="4:15" x14ac:dyDescent="0.3">
      <c r="D235" s="9">
        <f>COUNTIF(E235:E243,"&gt;0")</f>
        <v>3</v>
      </c>
      <c r="E235" s="9"/>
      <c r="F235" s="87"/>
      <c r="G235" s="36" t="s">
        <v>1149</v>
      </c>
      <c r="H235" s="36" t="s">
        <v>1150</v>
      </c>
      <c r="I235" s="9"/>
      <c r="J235" s="9"/>
      <c r="K235" s="9"/>
      <c r="L235" s="249"/>
      <c r="M235" s="9"/>
      <c r="N235" s="9"/>
      <c r="O235" s="9"/>
    </row>
    <row r="236" spans="4:15" x14ac:dyDescent="0.3">
      <c r="E236" s="88">
        <f>COUNTIF(F236:F237,"&gt;0")</f>
        <v>1</v>
      </c>
      <c r="F236" s="89"/>
      <c r="G236" s="90" t="s">
        <v>1259</v>
      </c>
      <c r="H236" s="90" t="s">
        <v>1260</v>
      </c>
      <c r="I236" s="88"/>
      <c r="J236" s="88"/>
      <c r="K236" s="88"/>
      <c r="L236" s="250"/>
      <c r="M236" s="88"/>
      <c r="N236" s="88"/>
      <c r="O236" s="88"/>
    </row>
    <row r="237" spans="4:15" x14ac:dyDescent="0.3">
      <c r="F237" s="92">
        <f>O237</f>
        <v>1</v>
      </c>
      <c r="G237" s="71" t="s">
        <v>1261</v>
      </c>
      <c r="H237" s="1" t="s">
        <v>1262</v>
      </c>
      <c r="J237" s="2">
        <v>3</v>
      </c>
      <c r="K237" s="251"/>
      <c r="L237" s="251"/>
      <c r="O237" s="2">
        <f>COUNT(J237,K237,L237,M237,N237)</f>
        <v>1</v>
      </c>
    </row>
    <row r="238" spans="4:15" x14ac:dyDescent="0.3">
      <c r="E238" s="88">
        <f>COUNTIF(F238:F241,"&gt;0")</f>
        <v>3</v>
      </c>
      <c r="F238" s="89"/>
      <c r="G238" s="90" t="s">
        <v>1151</v>
      </c>
      <c r="H238" s="90" t="s">
        <v>1152</v>
      </c>
      <c r="I238" s="88"/>
      <c r="J238" s="88"/>
      <c r="K238" s="88"/>
      <c r="L238" s="250"/>
      <c r="M238" s="88"/>
      <c r="N238" s="88"/>
      <c r="O238" s="88"/>
    </row>
    <row r="239" spans="4:15" x14ac:dyDescent="0.3">
      <c r="F239" s="92">
        <f>O239</f>
        <v>4</v>
      </c>
      <c r="G239" s="71" t="s">
        <v>1153</v>
      </c>
      <c r="H239" s="1" t="s">
        <v>1154</v>
      </c>
      <c r="J239" s="2">
        <v>7</v>
      </c>
      <c r="K239" s="251">
        <v>0</v>
      </c>
      <c r="L239" s="251">
        <v>1.6</v>
      </c>
      <c r="N239" s="2">
        <v>1</v>
      </c>
      <c r="O239" s="2">
        <f>COUNT(J239,K239,L239,M239,N239)</f>
        <v>4</v>
      </c>
    </row>
    <row r="240" spans="4:15" x14ac:dyDescent="0.3">
      <c r="F240" s="92">
        <f>O240</f>
        <v>1</v>
      </c>
      <c r="G240" s="71" t="s">
        <v>1257</v>
      </c>
      <c r="H240" s="1" t="s">
        <v>1258</v>
      </c>
      <c r="J240" s="2">
        <v>1</v>
      </c>
      <c r="K240" s="251"/>
      <c r="L240" s="251"/>
      <c r="O240" s="2">
        <f>COUNT(J240,K240,L240,M240,N240)</f>
        <v>1</v>
      </c>
    </row>
    <row r="241" spans="1:15" x14ac:dyDescent="0.3">
      <c r="F241" s="92">
        <f>O241</f>
        <v>3</v>
      </c>
      <c r="G241" s="1" t="s">
        <v>1155</v>
      </c>
      <c r="H241" s="1" t="s">
        <v>1156</v>
      </c>
      <c r="K241" s="251">
        <v>0</v>
      </c>
      <c r="L241" s="251">
        <v>0</v>
      </c>
      <c r="M241" s="2">
        <v>1</v>
      </c>
      <c r="O241" s="2">
        <f>COUNT(J241,K241,L241,M241,N241)</f>
        <v>3</v>
      </c>
    </row>
    <row r="242" spans="1:15" x14ac:dyDescent="0.3">
      <c r="E242" s="88">
        <f>COUNTIF(F242:F243,"&gt;0")</f>
        <v>1</v>
      </c>
      <c r="F242" s="89"/>
      <c r="G242" s="90" t="s">
        <v>1157</v>
      </c>
      <c r="H242" s="90" t="s">
        <v>1158</v>
      </c>
      <c r="I242" s="88"/>
      <c r="J242" s="88"/>
      <c r="K242" s="88"/>
      <c r="L242" s="250"/>
      <c r="M242" s="88"/>
      <c r="N242" s="88"/>
      <c r="O242" s="88"/>
    </row>
    <row r="243" spans="1:15" x14ac:dyDescent="0.3">
      <c r="F243" s="92">
        <f>O243</f>
        <v>3</v>
      </c>
      <c r="G243" s="71" t="s">
        <v>1159</v>
      </c>
      <c r="H243" s="1" t="s">
        <v>1160</v>
      </c>
      <c r="K243" s="251">
        <v>0</v>
      </c>
      <c r="L243" s="251">
        <v>0</v>
      </c>
      <c r="N243" s="2">
        <v>1</v>
      </c>
      <c r="O243" s="2">
        <f>COUNT(J243,K243,L243,M243,N243)</f>
        <v>3</v>
      </c>
    </row>
    <row r="244" spans="1:15" x14ac:dyDescent="0.3">
      <c r="A244" s="94"/>
      <c r="B244" s="96">
        <f>COUNTIF(B4:B243,"&gt;0")</f>
        <v>4</v>
      </c>
      <c r="C244" s="96">
        <f>COUNTIF(C4:C243,"&gt;0")</f>
        <v>8</v>
      </c>
      <c r="D244" s="96">
        <f>COUNTIF(D4:D243,"&gt;0")</f>
        <v>28</v>
      </c>
      <c r="E244" s="96">
        <f>COUNTIF(E4:E243,"&gt;0")</f>
        <v>73</v>
      </c>
      <c r="F244" s="23">
        <f>COUNTIF(F4:F243,"&gt;0")</f>
        <v>127</v>
      </c>
      <c r="G244" s="23" t="s">
        <v>796</v>
      </c>
      <c r="H244" s="23"/>
      <c r="I244" s="255">
        <f t="shared" ref="I244:O244" si="6">COUNTIF(I4:I243,"&gt;0")</f>
        <v>4</v>
      </c>
      <c r="J244" s="255">
        <f t="shared" si="6"/>
        <v>78</v>
      </c>
      <c r="K244" s="25">
        <f t="shared" si="6"/>
        <v>52</v>
      </c>
      <c r="L244" s="25">
        <f t="shared" si="6"/>
        <v>50</v>
      </c>
      <c r="M244" s="25">
        <f t="shared" si="6"/>
        <v>25</v>
      </c>
      <c r="N244" s="25">
        <f t="shared" si="6"/>
        <v>11</v>
      </c>
      <c r="O244" s="25">
        <f t="shared" si="6"/>
        <v>127</v>
      </c>
    </row>
    <row r="245" spans="1:15" x14ac:dyDescent="0.3">
      <c r="A245" s="94"/>
      <c r="B245" s="96">
        <f>SUM(B4:B243)</f>
        <v>8</v>
      </c>
      <c r="C245" s="96">
        <f>SUM(C4:C243)</f>
        <v>28</v>
      </c>
      <c r="D245" s="96">
        <f>SUM(D4:D243)</f>
        <v>73</v>
      </c>
      <c r="E245" s="96">
        <f>SUM(E4:E243)</f>
        <v>127</v>
      </c>
      <c r="F245" s="259"/>
      <c r="G245" s="23" t="s">
        <v>138</v>
      </c>
      <c r="H245" s="23"/>
      <c r="I245" s="255"/>
      <c r="J245" s="255">
        <f>SUM(J4:J243)</f>
        <v>3231</v>
      </c>
      <c r="K245" s="256">
        <f t="shared" ref="K245:M245" si="7">SUM(K4:K243)</f>
        <v>267.10000000000002</v>
      </c>
      <c r="L245" s="256">
        <f t="shared" si="7"/>
        <v>597.80000000000041</v>
      </c>
      <c r="M245" s="25">
        <f t="shared" si="7"/>
        <v>38</v>
      </c>
      <c r="N245" s="25"/>
      <c r="O245" s="25"/>
    </row>
    <row r="246" spans="1:15" x14ac:dyDescent="0.3">
      <c r="K246" s="260"/>
    </row>
    <row r="247" spans="1:15" x14ac:dyDescent="0.3">
      <c r="K247" s="6"/>
    </row>
    <row r="248" spans="1:15" x14ac:dyDescent="0.3">
      <c r="F248" s="1">
        <v>2010</v>
      </c>
      <c r="G248" s="1" t="s">
        <v>3890</v>
      </c>
      <c r="K248" s="6"/>
    </row>
    <row r="249" spans="1:15" x14ac:dyDescent="0.3">
      <c r="F249" s="1">
        <v>2012</v>
      </c>
      <c r="G249" s="1" t="s">
        <v>77</v>
      </c>
      <c r="K249" s="6"/>
    </row>
    <row r="250" spans="1:15" x14ac:dyDescent="0.3">
      <c r="F250" s="1">
        <v>2021</v>
      </c>
      <c r="G250" s="1" t="s">
        <v>1376</v>
      </c>
      <c r="K250" s="6"/>
    </row>
    <row r="251" spans="1:15" x14ac:dyDescent="0.3">
      <c r="F251" s="106">
        <v>2022</v>
      </c>
      <c r="G251" s="1" t="s">
        <v>1377</v>
      </c>
      <c r="K251" s="6"/>
    </row>
    <row r="252" spans="1:15" x14ac:dyDescent="0.3">
      <c r="F252" s="106">
        <v>2023</v>
      </c>
      <c r="G252" s="1" t="s">
        <v>1378</v>
      </c>
      <c r="K252" s="6"/>
    </row>
    <row r="253" spans="1:15" x14ac:dyDescent="0.3">
      <c r="K253" s="6"/>
    </row>
    <row r="254" spans="1:15" x14ac:dyDescent="0.3">
      <c r="K254" s="6"/>
    </row>
    <row r="255" spans="1:15" x14ac:dyDescent="0.3">
      <c r="K255" s="6"/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94"/>
  <sheetViews>
    <sheetView zoomScale="90" zoomScaleNormal="90" workbookViewId="0">
      <pane xSplit="7" ySplit="2" topLeftCell="H123" activePane="bottomRight" state="frozen"/>
      <selection pane="topRight" activeCell="H1" sqref="H1"/>
      <selection pane="bottomLeft" activeCell="A3" sqref="A3"/>
      <selection pane="bottomRight" activeCell="G20" sqref="G20"/>
    </sheetView>
  </sheetViews>
  <sheetFormatPr defaultColWidth="9" defaultRowHeight="12" x14ac:dyDescent="0.3"/>
  <cols>
    <col min="1" max="1" width="4.75" style="56" bestFit="1" customWidth="1"/>
    <col min="2" max="2" width="6.75" style="50" bestFit="1" customWidth="1"/>
    <col min="3" max="4" width="4.75" style="50" bestFit="1" customWidth="1"/>
    <col min="5" max="5" width="6.25" style="50" bestFit="1" customWidth="1"/>
    <col min="6" max="6" width="46.5" style="71" bestFit="1" customWidth="1"/>
    <col min="7" max="7" width="19.875" style="1" customWidth="1"/>
    <col min="8" max="8" width="6.25" style="18" bestFit="1" customWidth="1"/>
    <col min="9" max="9" width="5" style="2" customWidth="1"/>
    <col min="10" max="10" width="5" style="2" bestFit="1" customWidth="1"/>
    <col min="11" max="11" width="5" style="53" customWidth="1"/>
    <col min="12" max="14" width="5" style="6" customWidth="1"/>
    <col min="15" max="15" width="6.125" style="2" customWidth="1"/>
    <col min="16" max="16" width="6.125" style="18" customWidth="1"/>
    <col min="17" max="19" width="6.125" style="2" customWidth="1"/>
    <col min="20" max="16384" width="9" style="1"/>
  </cols>
  <sheetData>
    <row r="1" spans="1:19" s="2" customFormat="1" x14ac:dyDescent="0.3">
      <c r="A1" s="56" t="s">
        <v>1543</v>
      </c>
      <c r="B1" s="50" t="s">
        <v>1542</v>
      </c>
      <c r="C1" s="51" t="s">
        <v>148</v>
      </c>
      <c r="D1" s="51" t="s">
        <v>149</v>
      </c>
      <c r="E1" s="51" t="s">
        <v>1541</v>
      </c>
      <c r="F1" s="1" t="s">
        <v>150</v>
      </c>
      <c r="G1" s="1" t="s">
        <v>151</v>
      </c>
      <c r="H1" s="18" t="s">
        <v>1540</v>
      </c>
      <c r="J1" s="2" t="s">
        <v>1539</v>
      </c>
      <c r="K1" s="53" t="s">
        <v>1538</v>
      </c>
      <c r="L1" s="6"/>
      <c r="M1" s="6" t="s">
        <v>1386</v>
      </c>
      <c r="N1" s="6"/>
      <c r="O1" s="5" t="s">
        <v>1537</v>
      </c>
      <c r="P1" s="31" t="s">
        <v>1536</v>
      </c>
      <c r="Q1" s="5" t="s">
        <v>1535</v>
      </c>
      <c r="R1" s="5" t="s">
        <v>1534</v>
      </c>
      <c r="S1" s="5" t="s">
        <v>6</v>
      </c>
    </row>
    <row r="2" spans="1:19" s="2" customFormat="1" x14ac:dyDescent="0.3">
      <c r="A2" s="56"/>
      <c r="B2" s="50"/>
      <c r="C2" s="51" t="s">
        <v>152</v>
      </c>
      <c r="D2" s="51" t="s">
        <v>1533</v>
      </c>
      <c r="E2" s="55">
        <f>E376</f>
        <v>277</v>
      </c>
      <c r="F2" s="1"/>
      <c r="G2" s="1"/>
      <c r="H2" s="18" t="s">
        <v>1532</v>
      </c>
      <c r="I2" s="2">
        <v>2022</v>
      </c>
      <c r="J2" s="2">
        <v>2010</v>
      </c>
      <c r="K2" s="53" t="s">
        <v>1531</v>
      </c>
      <c r="L2" s="6" t="s">
        <v>1530</v>
      </c>
      <c r="M2" s="6" t="s">
        <v>1387</v>
      </c>
      <c r="N2" s="6"/>
      <c r="O2" s="5" t="s">
        <v>1529</v>
      </c>
      <c r="P2" s="31" t="s">
        <v>14</v>
      </c>
      <c r="Q2" s="5" t="s">
        <v>16</v>
      </c>
      <c r="R2" s="5" t="s">
        <v>1528</v>
      </c>
      <c r="S2" s="5" t="s">
        <v>17</v>
      </c>
    </row>
    <row r="3" spans="1:19" x14ac:dyDescent="0.3">
      <c r="A3" s="56">
        <v>1</v>
      </c>
      <c r="C3" s="57">
        <f>COUNTIF(D3:D17,"&gt;0")</f>
        <v>3</v>
      </c>
      <c r="D3" s="57"/>
      <c r="E3" s="57"/>
      <c r="F3" s="58" t="s">
        <v>1421</v>
      </c>
      <c r="G3" s="58" t="s">
        <v>153</v>
      </c>
      <c r="H3" s="112"/>
      <c r="I3" s="9"/>
      <c r="J3" s="59"/>
      <c r="K3" s="59"/>
      <c r="L3" s="111"/>
      <c r="M3" s="111"/>
      <c r="N3" s="111"/>
    </row>
    <row r="4" spans="1:19" s="262" customFormat="1" x14ac:dyDescent="0.3">
      <c r="A4" s="56">
        <v>2</v>
      </c>
      <c r="B4" s="60"/>
      <c r="C4" s="50"/>
      <c r="D4" s="62">
        <f>COUNTIF(E4:E8,"&gt;0")</f>
        <v>4</v>
      </c>
      <c r="E4" s="62"/>
      <c r="F4" s="63" t="s">
        <v>154</v>
      </c>
      <c r="G4" s="63" t="s">
        <v>155</v>
      </c>
      <c r="H4" s="115"/>
      <c r="I4" s="11"/>
      <c r="J4" s="61"/>
      <c r="K4" s="61"/>
      <c r="L4" s="111"/>
      <c r="M4" s="111"/>
      <c r="N4" s="111"/>
      <c r="O4" s="2"/>
      <c r="P4" s="18"/>
      <c r="Q4" s="2"/>
      <c r="R4" s="2"/>
      <c r="S4" s="2"/>
    </row>
    <row r="5" spans="1:19" s="262" customFormat="1" x14ac:dyDescent="0.3">
      <c r="A5" s="56">
        <v>3</v>
      </c>
      <c r="B5" s="60"/>
      <c r="C5" s="50"/>
      <c r="D5" s="50"/>
      <c r="E5" s="50">
        <f>K5</f>
        <v>1</v>
      </c>
      <c r="F5" s="71" t="s">
        <v>156</v>
      </c>
      <c r="G5" s="1" t="s">
        <v>157</v>
      </c>
      <c r="H5" s="18"/>
      <c r="I5" s="2">
        <v>1</v>
      </c>
      <c r="J5" s="53"/>
      <c r="K5" s="53">
        <f>COUNTIF(I5:J5,"&gt;0")</f>
        <v>1</v>
      </c>
      <c r="L5" s="111"/>
      <c r="M5" s="111"/>
      <c r="N5" s="111"/>
      <c r="O5" s="2"/>
      <c r="P5" s="18"/>
      <c r="Q5" s="2"/>
      <c r="R5" s="2">
        <v>1</v>
      </c>
      <c r="S5" s="2"/>
    </row>
    <row r="6" spans="1:19" s="262" customFormat="1" x14ac:dyDescent="0.3">
      <c r="A6" s="56">
        <v>4</v>
      </c>
      <c r="B6" s="60"/>
      <c r="C6" s="50"/>
      <c r="D6" s="50"/>
      <c r="E6" s="50">
        <f>K6</f>
        <v>1</v>
      </c>
      <c r="F6" s="71" t="s">
        <v>158</v>
      </c>
      <c r="G6" s="1" t="s">
        <v>159</v>
      </c>
      <c r="H6" s="18">
        <v>1</v>
      </c>
      <c r="I6" s="2">
        <v>1</v>
      </c>
      <c r="J6" s="53"/>
      <c r="K6" s="53">
        <f>COUNTIF(I6:J6,"&gt;0")</f>
        <v>1</v>
      </c>
      <c r="L6" s="111"/>
      <c r="M6" s="111"/>
      <c r="N6" s="111"/>
      <c r="O6" s="2"/>
      <c r="P6" s="18"/>
      <c r="Q6" s="2">
        <v>1</v>
      </c>
      <c r="R6" s="2"/>
      <c r="S6" s="2"/>
    </row>
    <row r="7" spans="1:19" s="262" customFormat="1" x14ac:dyDescent="0.3">
      <c r="A7" s="56">
        <v>5</v>
      </c>
      <c r="B7" s="60"/>
      <c r="C7" s="50"/>
      <c r="D7" s="50"/>
      <c r="E7" s="50">
        <f>K7</f>
        <v>1</v>
      </c>
      <c r="F7" s="71" t="s">
        <v>160</v>
      </c>
      <c r="G7" s="1" t="s">
        <v>1527</v>
      </c>
      <c r="H7" s="18">
        <v>1</v>
      </c>
      <c r="I7" s="2">
        <v>1</v>
      </c>
      <c r="J7" s="53"/>
      <c r="K7" s="53">
        <f>COUNTIF(I7:J7,"&gt;0")</f>
        <v>1</v>
      </c>
      <c r="L7" s="111"/>
      <c r="M7" s="111"/>
      <c r="N7" s="111"/>
      <c r="O7" s="2"/>
      <c r="P7" s="18"/>
      <c r="Q7" s="2"/>
      <c r="R7" s="2">
        <v>1</v>
      </c>
      <c r="S7" s="2"/>
    </row>
    <row r="8" spans="1:19" s="262" customFormat="1" x14ac:dyDescent="0.3">
      <c r="A8" s="56">
        <v>6</v>
      </c>
      <c r="B8" s="60"/>
      <c r="C8" s="50"/>
      <c r="D8" s="50"/>
      <c r="E8" s="50">
        <f>K8</f>
        <v>1</v>
      </c>
      <c r="F8" s="71" t="s">
        <v>162</v>
      </c>
      <c r="G8" s="1" t="s">
        <v>163</v>
      </c>
      <c r="H8" s="18">
        <v>1</v>
      </c>
      <c r="I8" s="2">
        <v>1</v>
      </c>
      <c r="J8" s="53"/>
      <c r="K8" s="53">
        <f>COUNTIF(I8:J8,"&gt;0")</f>
        <v>1</v>
      </c>
      <c r="L8" s="111"/>
      <c r="M8" s="111"/>
      <c r="N8" s="111"/>
      <c r="O8" s="2"/>
      <c r="P8" s="18"/>
      <c r="Q8" s="2"/>
      <c r="R8" s="2">
        <v>1</v>
      </c>
      <c r="S8" s="2"/>
    </row>
    <row r="9" spans="1:19" s="262" customFormat="1" x14ac:dyDescent="0.3">
      <c r="A9" s="56">
        <v>7</v>
      </c>
      <c r="B9" s="60"/>
      <c r="C9" s="50"/>
      <c r="D9" s="62">
        <f>COUNTIF(E9:E10,"&gt;0")</f>
        <v>1</v>
      </c>
      <c r="E9" s="62"/>
      <c r="F9" s="63" t="s">
        <v>164</v>
      </c>
      <c r="G9" s="63" t="s">
        <v>165</v>
      </c>
      <c r="H9" s="115"/>
      <c r="I9" s="11"/>
      <c r="J9" s="61"/>
      <c r="K9" s="61"/>
      <c r="L9" s="111"/>
      <c r="M9" s="111"/>
      <c r="N9" s="111"/>
      <c r="O9" s="2"/>
      <c r="P9" s="18"/>
      <c r="Q9" s="2"/>
      <c r="R9" s="2"/>
      <c r="S9" s="2"/>
    </row>
    <row r="10" spans="1:19" s="262" customFormat="1" x14ac:dyDescent="0.3">
      <c r="A10" s="56">
        <v>8</v>
      </c>
      <c r="B10" s="60"/>
      <c r="C10" s="50"/>
      <c r="D10" s="50"/>
      <c r="E10" s="50">
        <f>K10</f>
        <v>1</v>
      </c>
      <c r="F10" s="71" t="s">
        <v>166</v>
      </c>
      <c r="G10" s="1" t="s">
        <v>1526</v>
      </c>
      <c r="H10" s="18">
        <v>1</v>
      </c>
      <c r="I10" s="2">
        <v>1</v>
      </c>
      <c r="J10" s="53"/>
      <c r="K10" s="53">
        <f>COUNTIF(I10:J10,"&gt;0")</f>
        <v>1</v>
      </c>
      <c r="L10" s="111"/>
      <c r="M10" s="111"/>
      <c r="N10" s="111"/>
      <c r="O10" s="2"/>
      <c r="P10" s="18"/>
      <c r="Q10" s="2"/>
      <c r="R10" s="2">
        <v>1</v>
      </c>
      <c r="S10" s="2"/>
    </row>
    <row r="11" spans="1:19" s="43" customFormat="1" x14ac:dyDescent="0.3">
      <c r="A11" s="56">
        <v>9</v>
      </c>
      <c r="B11" s="50"/>
      <c r="C11" s="50"/>
      <c r="D11" s="62">
        <f>COUNTIF(E11:E17,"&gt;0")</f>
        <v>6</v>
      </c>
      <c r="E11" s="62"/>
      <c r="F11" s="63" t="s">
        <v>1525</v>
      </c>
      <c r="G11" s="63" t="s">
        <v>1524</v>
      </c>
      <c r="H11" s="115"/>
      <c r="I11" s="11"/>
      <c r="J11" s="61"/>
      <c r="K11" s="61"/>
      <c r="L11" s="111"/>
      <c r="M11" s="111"/>
      <c r="N11" s="111"/>
      <c r="O11" s="2"/>
      <c r="P11" s="18"/>
      <c r="Q11" s="2"/>
      <c r="R11" s="2"/>
      <c r="S11" s="2"/>
    </row>
    <row r="12" spans="1:19" s="17" customFormat="1" x14ac:dyDescent="0.3">
      <c r="A12" s="56">
        <v>10</v>
      </c>
      <c r="B12" s="79"/>
      <c r="C12" s="79"/>
      <c r="D12" s="79"/>
      <c r="E12" s="79">
        <f t="shared" ref="E12:E17" si="0">K12</f>
        <v>1</v>
      </c>
      <c r="F12" s="46" t="s">
        <v>1523</v>
      </c>
      <c r="G12" s="47" t="s">
        <v>1400</v>
      </c>
      <c r="H12" s="18"/>
      <c r="I12" s="18">
        <v>1</v>
      </c>
      <c r="J12" s="18"/>
      <c r="K12" s="18">
        <f t="shared" ref="K12:K17" si="1">COUNTIF(I12:J12,"&gt;0")</f>
        <v>1</v>
      </c>
      <c r="L12" s="22" t="s">
        <v>1399</v>
      </c>
      <c r="M12" s="22" t="s">
        <v>1522</v>
      </c>
      <c r="N12" s="22"/>
      <c r="O12" s="18" t="s">
        <v>1521</v>
      </c>
      <c r="P12" s="18"/>
      <c r="Q12" s="18"/>
      <c r="R12" s="18"/>
      <c r="S12" s="18"/>
    </row>
    <row r="13" spans="1:19" x14ac:dyDescent="0.3">
      <c r="A13" s="56">
        <v>11</v>
      </c>
      <c r="B13" s="65"/>
      <c r="E13" s="50">
        <f t="shared" si="0"/>
        <v>1</v>
      </c>
      <c r="F13" s="80" t="s">
        <v>168</v>
      </c>
      <c r="G13" s="72" t="s">
        <v>169</v>
      </c>
      <c r="H13" s="114"/>
      <c r="I13" s="2">
        <v>1</v>
      </c>
      <c r="J13" s="53"/>
      <c r="K13" s="53">
        <f t="shared" si="1"/>
        <v>1</v>
      </c>
      <c r="L13" s="111"/>
      <c r="M13" s="111"/>
      <c r="N13" s="111"/>
    </row>
    <row r="14" spans="1:19" s="43" customFormat="1" x14ac:dyDescent="0.3">
      <c r="A14" s="56">
        <v>12</v>
      </c>
      <c r="B14" s="65"/>
      <c r="C14" s="50"/>
      <c r="D14" s="50"/>
      <c r="E14" s="50">
        <f t="shared" si="0"/>
        <v>1</v>
      </c>
      <c r="F14" s="80" t="s">
        <v>170</v>
      </c>
      <c r="G14" s="72" t="s">
        <v>1520</v>
      </c>
      <c r="H14" s="114"/>
      <c r="I14" s="2">
        <v>1</v>
      </c>
      <c r="J14" s="53"/>
      <c r="K14" s="53">
        <f t="shared" si="1"/>
        <v>1</v>
      </c>
      <c r="L14" s="111"/>
      <c r="M14" s="111"/>
      <c r="N14" s="111"/>
      <c r="O14" s="2"/>
      <c r="P14" s="18"/>
      <c r="Q14" s="2"/>
      <c r="R14" s="2">
        <v>1</v>
      </c>
      <c r="S14" s="2"/>
    </row>
    <row r="15" spans="1:19" s="43" customFormat="1" x14ac:dyDescent="0.3">
      <c r="A15" s="56">
        <v>13</v>
      </c>
      <c r="B15" s="60"/>
      <c r="C15" s="50"/>
      <c r="D15" s="50"/>
      <c r="E15" s="50">
        <f t="shared" si="0"/>
        <v>1</v>
      </c>
      <c r="F15" s="40" t="s">
        <v>171</v>
      </c>
      <c r="G15" s="41" t="s">
        <v>172</v>
      </c>
      <c r="H15" s="18"/>
      <c r="I15" s="2">
        <v>1</v>
      </c>
      <c r="J15" s="53"/>
      <c r="K15" s="53">
        <f t="shared" si="1"/>
        <v>1</v>
      </c>
      <c r="L15" s="111"/>
      <c r="M15" s="111"/>
      <c r="N15" s="111"/>
      <c r="O15" s="2"/>
      <c r="P15" s="18"/>
      <c r="Q15" s="2"/>
      <c r="R15" s="2">
        <v>1</v>
      </c>
      <c r="S15" s="2"/>
    </row>
    <row r="16" spans="1:19" s="43" customFormat="1" x14ac:dyDescent="0.3">
      <c r="A16" s="56">
        <v>14</v>
      </c>
      <c r="B16" s="60"/>
      <c r="C16" s="50"/>
      <c r="D16" s="50"/>
      <c r="E16" s="50">
        <f t="shared" si="0"/>
        <v>1</v>
      </c>
      <c r="F16" s="71" t="s">
        <v>173</v>
      </c>
      <c r="G16" s="1" t="s">
        <v>174</v>
      </c>
      <c r="H16" s="18"/>
      <c r="I16" s="2">
        <v>1</v>
      </c>
      <c r="J16" s="53"/>
      <c r="K16" s="53">
        <f t="shared" si="1"/>
        <v>1</v>
      </c>
      <c r="L16" s="111"/>
      <c r="M16" s="111"/>
      <c r="N16" s="111"/>
      <c r="O16" s="2"/>
      <c r="P16" s="18"/>
      <c r="Q16" s="2"/>
      <c r="R16" s="2"/>
      <c r="S16" s="2"/>
    </row>
    <row r="17" spans="1:19" s="43" customFormat="1" x14ac:dyDescent="0.3">
      <c r="A17" s="56">
        <v>15</v>
      </c>
      <c r="B17" s="60"/>
      <c r="C17" s="50"/>
      <c r="D17" s="50"/>
      <c r="E17" s="50">
        <f t="shared" si="0"/>
        <v>1</v>
      </c>
      <c r="F17" s="40" t="s">
        <v>175</v>
      </c>
      <c r="G17" s="41" t="s">
        <v>176</v>
      </c>
      <c r="H17" s="18"/>
      <c r="I17" s="2">
        <v>1</v>
      </c>
      <c r="J17" s="53"/>
      <c r="K17" s="53">
        <f t="shared" si="1"/>
        <v>1</v>
      </c>
      <c r="L17" s="111"/>
      <c r="M17" s="111"/>
      <c r="N17" s="111"/>
      <c r="O17" s="2"/>
      <c r="P17" s="18"/>
      <c r="Q17" s="2"/>
      <c r="R17" s="2"/>
      <c r="S17" s="2"/>
    </row>
    <row r="18" spans="1:19" s="43" customFormat="1" x14ac:dyDescent="0.3">
      <c r="A18" s="56">
        <v>16</v>
      </c>
      <c r="B18" s="66"/>
      <c r="C18" s="57">
        <f>COUNTIF(D18:D20,"&gt;0")</f>
        <v>1</v>
      </c>
      <c r="D18" s="57"/>
      <c r="E18" s="57"/>
      <c r="F18" s="37" t="s">
        <v>1420</v>
      </c>
      <c r="G18" s="36" t="s">
        <v>177</v>
      </c>
      <c r="H18" s="27"/>
      <c r="I18" s="263"/>
      <c r="J18" s="9"/>
      <c r="K18" s="59"/>
      <c r="L18" s="6"/>
      <c r="M18" s="6"/>
      <c r="N18" s="6"/>
      <c r="O18" s="2"/>
      <c r="P18" s="18"/>
      <c r="Q18" s="2"/>
      <c r="R18" s="2"/>
      <c r="S18" s="2"/>
    </row>
    <row r="19" spans="1:19" s="43" customFormat="1" x14ac:dyDescent="0.3">
      <c r="A19" s="56">
        <v>17</v>
      </c>
      <c r="B19" s="66"/>
      <c r="C19" s="50"/>
      <c r="D19" s="62">
        <f>COUNTIF(E19:E20,"&gt;0")</f>
        <v>1</v>
      </c>
      <c r="E19" s="62"/>
      <c r="F19" s="39" t="s">
        <v>1519</v>
      </c>
      <c r="G19" s="38" t="s">
        <v>178</v>
      </c>
      <c r="H19" s="21"/>
      <c r="I19" s="264"/>
      <c r="J19" s="11"/>
      <c r="K19" s="61"/>
      <c r="L19" s="6"/>
      <c r="M19" s="6"/>
      <c r="N19" s="6"/>
      <c r="O19" s="2"/>
      <c r="P19" s="18"/>
      <c r="Q19" s="2"/>
      <c r="R19" s="2"/>
      <c r="S19" s="2"/>
    </row>
    <row r="20" spans="1:19" s="15" customFormat="1" x14ac:dyDescent="0.3">
      <c r="A20" s="56">
        <v>18</v>
      </c>
      <c r="B20" s="64"/>
      <c r="C20" s="50"/>
      <c r="D20" s="50"/>
      <c r="E20" s="50">
        <f>K20</f>
        <v>1</v>
      </c>
      <c r="F20" s="40" t="s">
        <v>179</v>
      </c>
      <c r="G20" s="41" t="s">
        <v>180</v>
      </c>
      <c r="H20" s="18"/>
      <c r="I20" s="2"/>
      <c r="J20" s="2">
        <v>1</v>
      </c>
      <c r="K20" s="53">
        <f>COUNTIF(I20:J20,"&gt;0")</f>
        <v>1</v>
      </c>
      <c r="L20" s="6"/>
      <c r="M20" s="6"/>
      <c r="N20" s="6"/>
      <c r="O20" s="2"/>
      <c r="P20" s="18"/>
      <c r="Q20" s="2"/>
      <c r="R20" s="2"/>
      <c r="S20" s="2"/>
    </row>
    <row r="21" spans="1:19" s="43" customFormat="1" x14ac:dyDescent="0.3">
      <c r="A21" s="56">
        <v>19</v>
      </c>
      <c r="B21" s="60"/>
      <c r="C21" s="57">
        <f>COUNTIF(D21:D25,"&gt;0")</f>
        <v>1</v>
      </c>
      <c r="D21" s="57"/>
      <c r="E21" s="57"/>
      <c r="F21" s="37" t="s">
        <v>1419</v>
      </c>
      <c r="G21" s="36" t="s">
        <v>181</v>
      </c>
      <c r="H21" s="27"/>
      <c r="I21" s="263"/>
      <c r="J21" s="9"/>
      <c r="K21" s="59"/>
      <c r="L21" s="6"/>
      <c r="M21" s="6"/>
      <c r="N21" s="6"/>
      <c r="O21" s="2"/>
      <c r="P21" s="18"/>
      <c r="Q21" s="2"/>
      <c r="R21" s="2"/>
      <c r="S21" s="2"/>
    </row>
    <row r="22" spans="1:19" s="43" customFormat="1" x14ac:dyDescent="0.3">
      <c r="A22" s="56">
        <v>20</v>
      </c>
      <c r="B22" s="60"/>
      <c r="C22" s="50"/>
      <c r="D22" s="62">
        <f>COUNTIF(E22:E25,"&gt;0")</f>
        <v>3</v>
      </c>
      <c r="E22" s="62"/>
      <c r="F22" s="39" t="s">
        <v>1518</v>
      </c>
      <c r="G22" s="38" t="s">
        <v>182</v>
      </c>
      <c r="H22" s="21"/>
      <c r="I22" s="264"/>
      <c r="J22" s="11"/>
      <c r="K22" s="61"/>
      <c r="L22" s="6"/>
      <c r="M22" s="6"/>
      <c r="N22" s="6"/>
      <c r="O22" s="2"/>
      <c r="P22" s="18"/>
      <c r="Q22" s="2"/>
      <c r="R22" s="2"/>
      <c r="S22" s="2"/>
    </row>
    <row r="23" spans="1:19" s="43" customFormat="1" x14ac:dyDescent="0.3">
      <c r="A23" s="56">
        <v>21</v>
      </c>
      <c r="B23" s="60"/>
      <c r="C23" s="50"/>
      <c r="D23" s="50"/>
      <c r="E23" s="50">
        <f>K23</f>
        <v>1</v>
      </c>
      <c r="F23" s="40" t="s">
        <v>183</v>
      </c>
      <c r="G23" s="41" t="s">
        <v>1517</v>
      </c>
      <c r="H23" s="18"/>
      <c r="I23" s="2">
        <v>1</v>
      </c>
      <c r="J23" s="2"/>
      <c r="K23" s="53">
        <f>COUNTIF(I23:J23,"&gt;0")</f>
        <v>1</v>
      </c>
      <c r="L23" s="6"/>
      <c r="M23" s="6"/>
      <c r="N23" s="6"/>
      <c r="O23" s="2"/>
      <c r="P23" s="18"/>
      <c r="Q23" s="2"/>
      <c r="R23" s="2"/>
      <c r="S23" s="2"/>
    </row>
    <row r="24" spans="1:19" s="43" customFormat="1" x14ac:dyDescent="0.3">
      <c r="A24" s="56">
        <v>22</v>
      </c>
      <c r="B24" s="60"/>
      <c r="C24" s="50"/>
      <c r="D24" s="50"/>
      <c r="E24" s="50">
        <f>K24</f>
        <v>1</v>
      </c>
      <c r="F24" s="40" t="s">
        <v>184</v>
      </c>
      <c r="G24" s="41" t="s">
        <v>185</v>
      </c>
      <c r="H24" s="18"/>
      <c r="I24" s="2">
        <v>1</v>
      </c>
      <c r="J24" s="2"/>
      <c r="K24" s="53">
        <f>COUNTIF(I24:J24,"&gt;0")</f>
        <v>1</v>
      </c>
      <c r="L24" s="6"/>
      <c r="M24" s="6"/>
      <c r="N24" s="6"/>
      <c r="O24" s="2"/>
      <c r="P24" s="18"/>
      <c r="Q24" s="2"/>
      <c r="R24" s="2"/>
      <c r="S24" s="2"/>
    </row>
    <row r="25" spans="1:19" s="43" customFormat="1" x14ac:dyDescent="0.3">
      <c r="A25" s="56">
        <v>23</v>
      </c>
      <c r="B25" s="60"/>
      <c r="C25" s="50"/>
      <c r="D25" s="50"/>
      <c r="E25" s="50">
        <f>K25</f>
        <v>1</v>
      </c>
      <c r="F25" s="40" t="s">
        <v>186</v>
      </c>
      <c r="G25" s="41" t="s">
        <v>187</v>
      </c>
      <c r="H25" s="18"/>
      <c r="I25" s="2">
        <v>1</v>
      </c>
      <c r="J25" s="2"/>
      <c r="K25" s="53">
        <f>COUNTIF(I25:J25,"&gt;0")</f>
        <v>1</v>
      </c>
      <c r="L25" s="6"/>
      <c r="M25" s="6"/>
      <c r="N25" s="6"/>
      <c r="O25" s="2"/>
      <c r="P25" s="18"/>
      <c r="Q25" s="2"/>
      <c r="R25" s="2">
        <v>1</v>
      </c>
      <c r="S25" s="2"/>
    </row>
    <row r="26" spans="1:19" x14ac:dyDescent="0.3">
      <c r="A26" s="56">
        <v>24</v>
      </c>
      <c r="B26" s="60"/>
      <c r="C26" s="57">
        <f>COUNTIF(D26:D30,"&gt;0")</f>
        <v>2</v>
      </c>
      <c r="D26" s="57"/>
      <c r="E26" s="57"/>
      <c r="F26" s="37" t="s">
        <v>1418</v>
      </c>
      <c r="G26" s="36" t="s">
        <v>188</v>
      </c>
      <c r="H26" s="27"/>
      <c r="I26" s="9"/>
      <c r="J26" s="9"/>
      <c r="K26" s="59"/>
    </row>
    <row r="27" spans="1:19" x14ac:dyDescent="0.3">
      <c r="A27" s="56">
        <v>25</v>
      </c>
      <c r="B27" s="60"/>
      <c r="D27" s="62">
        <f>COUNTIF(E27:E28,"&gt;0")</f>
        <v>1</v>
      </c>
      <c r="E27" s="62"/>
      <c r="F27" s="39" t="s">
        <v>189</v>
      </c>
      <c r="G27" s="38" t="s">
        <v>190</v>
      </c>
      <c r="H27" s="21"/>
      <c r="I27" s="11"/>
      <c r="J27" s="11"/>
      <c r="K27" s="61"/>
    </row>
    <row r="28" spans="1:19" x14ac:dyDescent="0.3">
      <c r="A28" s="56">
        <v>26</v>
      </c>
      <c r="B28" s="60"/>
      <c r="E28" s="50">
        <f>K28</f>
        <v>1</v>
      </c>
      <c r="F28" s="40" t="s">
        <v>191</v>
      </c>
      <c r="G28" s="41" t="s">
        <v>192</v>
      </c>
      <c r="I28" s="2">
        <v>1</v>
      </c>
      <c r="K28" s="53">
        <f>COUNTIF(I28:J28,"&gt;0")</f>
        <v>1</v>
      </c>
    </row>
    <row r="29" spans="1:19" x14ac:dyDescent="0.3">
      <c r="A29" s="56">
        <v>27</v>
      </c>
      <c r="B29" s="60"/>
      <c r="D29" s="62">
        <f>COUNTIF(E29:E30,"&gt;0")</f>
        <v>1</v>
      </c>
      <c r="E29" s="62"/>
      <c r="F29" s="39" t="s">
        <v>1516</v>
      </c>
      <c r="G29" s="38" t="s">
        <v>193</v>
      </c>
      <c r="H29" s="21"/>
      <c r="I29" s="11"/>
      <c r="J29" s="11"/>
      <c r="K29" s="61"/>
    </row>
    <row r="30" spans="1:19" x14ac:dyDescent="0.3">
      <c r="A30" s="56">
        <v>28</v>
      </c>
      <c r="B30" s="60"/>
      <c r="E30" s="50">
        <f>K30</f>
        <v>1</v>
      </c>
      <c r="F30" s="40" t="s">
        <v>194</v>
      </c>
      <c r="G30" s="41" t="s">
        <v>195</v>
      </c>
      <c r="I30" s="2">
        <v>1</v>
      </c>
      <c r="K30" s="53">
        <f>COUNTIF(I30:J30,"&gt;0")</f>
        <v>1</v>
      </c>
    </row>
    <row r="31" spans="1:19" x14ac:dyDescent="0.3">
      <c r="A31" s="56">
        <v>29</v>
      </c>
      <c r="C31" s="57">
        <f>COUNTIF(D31:D57,"&gt;0")</f>
        <v>6</v>
      </c>
      <c r="D31" s="57"/>
      <c r="E31" s="57"/>
      <c r="F31" s="58" t="s">
        <v>1417</v>
      </c>
      <c r="G31" s="58" t="s">
        <v>196</v>
      </c>
      <c r="H31" s="112"/>
      <c r="I31" s="9"/>
      <c r="J31" s="9"/>
      <c r="K31" s="59"/>
    </row>
    <row r="32" spans="1:19" x14ac:dyDescent="0.3">
      <c r="A32" s="56">
        <v>30</v>
      </c>
      <c r="D32" s="62">
        <f>COUNTIF(E32:E40,"&gt;0")</f>
        <v>8</v>
      </c>
      <c r="E32" s="62"/>
      <c r="F32" s="63" t="s">
        <v>1515</v>
      </c>
      <c r="G32" s="63" t="s">
        <v>1514</v>
      </c>
      <c r="H32" s="115"/>
      <c r="I32" s="11"/>
      <c r="J32" s="11"/>
      <c r="K32" s="61"/>
    </row>
    <row r="33" spans="1:19" s="43" customFormat="1" x14ac:dyDescent="0.3">
      <c r="A33" s="56">
        <v>31</v>
      </c>
      <c r="B33" s="64"/>
      <c r="C33" s="50"/>
      <c r="D33" s="50"/>
      <c r="E33" s="50">
        <f t="shared" ref="E33:E40" si="2">K33</f>
        <v>1</v>
      </c>
      <c r="F33" s="40" t="s">
        <v>197</v>
      </c>
      <c r="G33" s="41" t="s">
        <v>198</v>
      </c>
      <c r="H33" s="18"/>
      <c r="I33" s="2"/>
      <c r="J33" s="2">
        <v>1</v>
      </c>
      <c r="K33" s="53">
        <f t="shared" ref="K33:K40" si="3">COUNTIF(I33:J33,"&gt;0")</f>
        <v>1</v>
      </c>
      <c r="L33" s="6"/>
      <c r="M33" s="6"/>
      <c r="N33" s="6"/>
      <c r="O33" s="2"/>
      <c r="P33" s="18"/>
      <c r="Q33" s="2"/>
      <c r="R33" s="2"/>
      <c r="S33" s="2"/>
    </row>
    <row r="34" spans="1:19" x14ac:dyDescent="0.3">
      <c r="A34" s="56">
        <v>32</v>
      </c>
      <c r="B34" s="60"/>
      <c r="E34" s="50">
        <f t="shared" si="2"/>
        <v>1</v>
      </c>
      <c r="F34" s="71" t="s">
        <v>199</v>
      </c>
      <c r="G34" s="1" t="s">
        <v>200</v>
      </c>
      <c r="I34" s="2">
        <v>1</v>
      </c>
      <c r="K34" s="53">
        <f t="shared" si="3"/>
        <v>1</v>
      </c>
    </row>
    <row r="35" spans="1:19" x14ac:dyDescent="0.3">
      <c r="A35" s="56">
        <v>33</v>
      </c>
      <c r="B35" s="60"/>
      <c r="E35" s="50">
        <f t="shared" si="2"/>
        <v>1</v>
      </c>
      <c r="F35" s="71" t="s">
        <v>201</v>
      </c>
      <c r="G35" s="1" t="s">
        <v>202</v>
      </c>
      <c r="I35" s="2">
        <v>1</v>
      </c>
      <c r="K35" s="53">
        <f t="shared" si="3"/>
        <v>1</v>
      </c>
    </row>
    <row r="36" spans="1:19" x14ac:dyDescent="0.3">
      <c r="A36" s="56">
        <v>34</v>
      </c>
      <c r="B36" s="60"/>
      <c r="E36" s="50">
        <f t="shared" si="2"/>
        <v>1</v>
      </c>
      <c r="F36" s="71" t="s">
        <v>203</v>
      </c>
      <c r="G36" s="1" t="s">
        <v>204</v>
      </c>
      <c r="I36" s="2">
        <v>1</v>
      </c>
      <c r="K36" s="53">
        <f t="shared" si="3"/>
        <v>1</v>
      </c>
    </row>
    <row r="37" spans="1:19" x14ac:dyDescent="0.3">
      <c r="A37" s="56">
        <v>35</v>
      </c>
      <c r="B37" s="60"/>
      <c r="E37" s="50">
        <f t="shared" si="2"/>
        <v>1</v>
      </c>
      <c r="F37" s="71" t="s">
        <v>205</v>
      </c>
      <c r="G37" s="1" t="s">
        <v>206</v>
      </c>
      <c r="I37" s="2">
        <v>1</v>
      </c>
      <c r="K37" s="53">
        <f t="shared" si="3"/>
        <v>1</v>
      </c>
    </row>
    <row r="38" spans="1:19" x14ac:dyDescent="0.3">
      <c r="A38" s="56">
        <v>36</v>
      </c>
      <c r="B38" s="60"/>
      <c r="E38" s="50">
        <f t="shared" si="2"/>
        <v>1</v>
      </c>
      <c r="F38" s="71" t="s">
        <v>207</v>
      </c>
      <c r="G38" s="1" t="s">
        <v>208</v>
      </c>
      <c r="I38" s="2">
        <v>1</v>
      </c>
      <c r="K38" s="53">
        <f t="shared" si="3"/>
        <v>1</v>
      </c>
    </row>
    <row r="39" spans="1:19" x14ac:dyDescent="0.3">
      <c r="A39" s="56">
        <v>37</v>
      </c>
      <c r="B39" s="60"/>
      <c r="E39" s="50">
        <f t="shared" si="2"/>
        <v>1</v>
      </c>
      <c r="F39" s="71" t="s">
        <v>209</v>
      </c>
      <c r="G39" s="1" t="s">
        <v>210</v>
      </c>
      <c r="I39" s="2">
        <v>1</v>
      </c>
      <c r="K39" s="53">
        <f t="shared" si="3"/>
        <v>1</v>
      </c>
    </row>
    <row r="40" spans="1:19" x14ac:dyDescent="0.3">
      <c r="A40" s="56">
        <v>38</v>
      </c>
      <c r="B40" s="60"/>
      <c r="E40" s="50">
        <f t="shared" si="2"/>
        <v>1</v>
      </c>
      <c r="F40" s="71" t="s">
        <v>211</v>
      </c>
      <c r="G40" s="1" t="s">
        <v>212</v>
      </c>
      <c r="I40" s="2">
        <v>1</v>
      </c>
      <c r="K40" s="53">
        <f t="shared" si="3"/>
        <v>1</v>
      </c>
    </row>
    <row r="41" spans="1:19" x14ac:dyDescent="0.3">
      <c r="A41" s="56">
        <v>39</v>
      </c>
      <c r="B41" s="60"/>
      <c r="D41" s="62">
        <f>COUNTIF(E41:E43,"&gt;0")</f>
        <v>2</v>
      </c>
      <c r="E41" s="62"/>
      <c r="F41" s="39" t="s">
        <v>1513</v>
      </c>
      <c r="G41" s="39" t="s">
        <v>213</v>
      </c>
      <c r="H41" s="21"/>
      <c r="I41" s="11"/>
      <c r="J41" s="11"/>
      <c r="K41" s="61"/>
    </row>
    <row r="42" spans="1:19" x14ac:dyDescent="0.3">
      <c r="A42" s="56">
        <v>40</v>
      </c>
      <c r="B42" s="60"/>
      <c r="E42" s="50">
        <f>K42</f>
        <v>1</v>
      </c>
      <c r="F42" s="40" t="s">
        <v>214</v>
      </c>
      <c r="G42" s="41" t="s">
        <v>215</v>
      </c>
      <c r="I42" s="2">
        <v>1</v>
      </c>
      <c r="K42" s="53">
        <f>COUNTIF(I42:J42,"&gt;0")</f>
        <v>1</v>
      </c>
    </row>
    <row r="43" spans="1:19" x14ac:dyDescent="0.3">
      <c r="A43" s="56">
        <v>41</v>
      </c>
      <c r="B43" s="60"/>
      <c r="E43" s="50">
        <f>K43</f>
        <v>1</v>
      </c>
      <c r="F43" s="40" t="s">
        <v>216</v>
      </c>
      <c r="G43" s="41" t="s">
        <v>217</v>
      </c>
      <c r="I43" s="2">
        <v>1</v>
      </c>
      <c r="K43" s="53">
        <f>COUNTIF(I43:J43,"&gt;0")</f>
        <v>1</v>
      </c>
      <c r="R43" s="2">
        <v>1</v>
      </c>
    </row>
    <row r="44" spans="1:19" s="43" customFormat="1" x14ac:dyDescent="0.3">
      <c r="A44" s="56">
        <v>42</v>
      </c>
      <c r="B44" s="64"/>
      <c r="C44" s="50"/>
      <c r="D44" s="62">
        <f>COUNTIF(E44:E45,"&gt;0")</f>
        <v>1</v>
      </c>
      <c r="E44" s="62"/>
      <c r="F44" s="39" t="s">
        <v>1512</v>
      </c>
      <c r="G44" s="39" t="s">
        <v>218</v>
      </c>
      <c r="H44" s="21"/>
      <c r="I44" s="264"/>
      <c r="J44" s="11"/>
      <c r="K44" s="61"/>
      <c r="L44" s="6"/>
      <c r="M44" s="6"/>
      <c r="N44" s="6"/>
      <c r="O44" s="2"/>
      <c r="P44" s="18"/>
      <c r="Q44" s="2"/>
      <c r="R44" s="2"/>
      <c r="S44" s="2"/>
    </row>
    <row r="45" spans="1:19" s="43" customFormat="1" x14ac:dyDescent="0.3">
      <c r="A45" s="56">
        <v>43</v>
      </c>
      <c r="B45" s="64"/>
      <c r="C45" s="50"/>
      <c r="D45" s="50"/>
      <c r="E45" s="50">
        <f>K45</f>
        <v>1</v>
      </c>
      <c r="F45" s="40" t="s">
        <v>219</v>
      </c>
      <c r="G45" s="41" t="s">
        <v>220</v>
      </c>
      <c r="H45" s="18"/>
      <c r="I45" s="2"/>
      <c r="J45" s="2">
        <v>1</v>
      </c>
      <c r="K45" s="53">
        <f>COUNTIF(I45:J45,"&gt;0")</f>
        <v>1</v>
      </c>
      <c r="L45" s="6"/>
      <c r="M45" s="6"/>
      <c r="N45" s="6"/>
      <c r="O45" s="2"/>
      <c r="P45" s="18"/>
      <c r="Q45" s="2"/>
      <c r="R45" s="2" t="s">
        <v>74</v>
      </c>
      <c r="S45" s="2"/>
    </row>
    <row r="46" spans="1:19" x14ac:dyDescent="0.3">
      <c r="A46" s="56">
        <v>44</v>
      </c>
      <c r="D46" s="62">
        <f>COUNTIF(E46:E48,"&gt;0")</f>
        <v>2</v>
      </c>
      <c r="E46" s="62"/>
      <c r="F46" s="39" t="s">
        <v>1511</v>
      </c>
      <c r="G46" s="39" t="s">
        <v>221</v>
      </c>
      <c r="H46" s="21"/>
      <c r="I46" s="11"/>
      <c r="J46" s="11"/>
      <c r="K46" s="61"/>
    </row>
    <row r="47" spans="1:19" x14ac:dyDescent="0.3">
      <c r="A47" s="56">
        <v>45</v>
      </c>
      <c r="B47" s="60"/>
      <c r="E47" s="50">
        <f>K47</f>
        <v>1</v>
      </c>
      <c r="F47" s="40" t="s">
        <v>222</v>
      </c>
      <c r="G47" s="41" t="s">
        <v>223</v>
      </c>
      <c r="I47" s="2">
        <v>1</v>
      </c>
      <c r="K47" s="53">
        <f>COUNTIF(I47:J47,"&gt;0")</f>
        <v>1</v>
      </c>
    </row>
    <row r="48" spans="1:19" x14ac:dyDescent="0.3">
      <c r="A48" s="56">
        <v>46</v>
      </c>
      <c r="E48" s="50">
        <f>K48</f>
        <v>2</v>
      </c>
      <c r="F48" s="40" t="s">
        <v>224</v>
      </c>
      <c r="G48" s="41" t="s">
        <v>1510</v>
      </c>
      <c r="I48" s="2">
        <v>1</v>
      </c>
      <c r="J48" s="2">
        <v>1</v>
      </c>
      <c r="K48" s="53">
        <f>COUNTIF(I48:J48,"&gt;0")</f>
        <v>2</v>
      </c>
    </row>
    <row r="49" spans="1:19" x14ac:dyDescent="0.3">
      <c r="A49" s="56">
        <v>47</v>
      </c>
      <c r="B49" s="60"/>
      <c r="D49" s="62">
        <f>COUNTIF(E49:E50,"&gt;0")</f>
        <v>1</v>
      </c>
      <c r="E49" s="62"/>
      <c r="F49" s="39" t="s">
        <v>1509</v>
      </c>
      <c r="G49" s="39" t="s">
        <v>225</v>
      </c>
      <c r="H49" s="21"/>
      <c r="I49" s="11"/>
      <c r="J49" s="11"/>
      <c r="K49" s="61"/>
    </row>
    <row r="50" spans="1:19" x14ac:dyDescent="0.3">
      <c r="A50" s="56">
        <v>48</v>
      </c>
      <c r="B50" s="60"/>
      <c r="E50" s="50">
        <f>K50</f>
        <v>1</v>
      </c>
      <c r="F50" s="40" t="s">
        <v>226</v>
      </c>
      <c r="G50" s="41" t="s">
        <v>227</v>
      </c>
      <c r="I50" s="2">
        <v>1</v>
      </c>
      <c r="K50" s="53">
        <f>COUNTIF(I50:J50,"&gt;0")</f>
        <v>1</v>
      </c>
    </row>
    <row r="51" spans="1:19" x14ac:dyDescent="0.3">
      <c r="A51" s="56">
        <v>49</v>
      </c>
      <c r="D51" s="62">
        <f>COUNTIF(E51:E57,"&gt;0")</f>
        <v>6</v>
      </c>
      <c r="E51" s="62"/>
      <c r="F51" s="63" t="s">
        <v>228</v>
      </c>
      <c r="G51" s="63" t="s">
        <v>229</v>
      </c>
      <c r="H51" s="115"/>
      <c r="I51" s="11"/>
      <c r="J51" s="11"/>
      <c r="K51" s="61"/>
    </row>
    <row r="52" spans="1:19" x14ac:dyDescent="0.3">
      <c r="A52" s="56">
        <v>50</v>
      </c>
      <c r="B52" s="60"/>
      <c r="E52" s="50">
        <f t="shared" ref="E52:E57" si="4">K52</f>
        <v>1</v>
      </c>
      <c r="F52" s="71" t="s">
        <v>230</v>
      </c>
      <c r="G52" s="1" t="s">
        <v>231</v>
      </c>
      <c r="I52" s="2">
        <v>1</v>
      </c>
      <c r="K52" s="53">
        <f t="shared" ref="K52:K57" si="5">COUNTIF(I52:J52,"&gt;0")</f>
        <v>1</v>
      </c>
      <c r="R52" s="2">
        <v>1</v>
      </c>
    </row>
    <row r="53" spans="1:19" x14ac:dyDescent="0.3">
      <c r="A53" s="56">
        <v>51</v>
      </c>
      <c r="B53" s="69"/>
      <c r="E53" s="50">
        <f t="shared" si="4"/>
        <v>1</v>
      </c>
      <c r="F53" s="71" t="s">
        <v>232</v>
      </c>
      <c r="G53" s="1" t="s">
        <v>233</v>
      </c>
      <c r="I53" s="2">
        <v>1</v>
      </c>
      <c r="K53" s="53">
        <f t="shared" si="5"/>
        <v>1</v>
      </c>
    </row>
    <row r="54" spans="1:19" x14ac:dyDescent="0.3">
      <c r="A54" s="56">
        <v>52</v>
      </c>
      <c r="B54" s="69"/>
      <c r="E54" s="50">
        <f t="shared" si="4"/>
        <v>1</v>
      </c>
      <c r="F54" s="71" t="s">
        <v>234</v>
      </c>
      <c r="G54" s="1" t="s">
        <v>1508</v>
      </c>
      <c r="I54" s="2">
        <v>1</v>
      </c>
      <c r="K54" s="53">
        <f t="shared" si="5"/>
        <v>1</v>
      </c>
      <c r="R54" s="2">
        <v>1</v>
      </c>
      <c r="S54" s="2">
        <v>1</v>
      </c>
    </row>
    <row r="55" spans="1:19" x14ac:dyDescent="0.3">
      <c r="A55" s="56">
        <v>53</v>
      </c>
      <c r="E55" s="50">
        <f t="shared" si="4"/>
        <v>2</v>
      </c>
      <c r="F55" s="40" t="s">
        <v>1507</v>
      </c>
      <c r="G55" s="41" t="s">
        <v>1506</v>
      </c>
      <c r="I55" s="2">
        <v>1</v>
      </c>
      <c r="J55" s="2">
        <v>1</v>
      </c>
      <c r="K55" s="53">
        <f t="shared" si="5"/>
        <v>2</v>
      </c>
      <c r="Q55" s="2">
        <v>1</v>
      </c>
    </row>
    <row r="56" spans="1:19" x14ac:dyDescent="0.3">
      <c r="A56" s="56">
        <v>54</v>
      </c>
      <c r="B56" s="69"/>
      <c r="E56" s="50">
        <f t="shared" si="4"/>
        <v>1</v>
      </c>
      <c r="F56" s="71" t="s">
        <v>235</v>
      </c>
      <c r="G56" s="1" t="s">
        <v>236</v>
      </c>
      <c r="I56" s="2">
        <v>1</v>
      </c>
      <c r="K56" s="53">
        <f t="shared" si="5"/>
        <v>1</v>
      </c>
    </row>
    <row r="57" spans="1:19" x14ac:dyDescent="0.3">
      <c r="A57" s="56">
        <v>55</v>
      </c>
      <c r="B57" s="69"/>
      <c r="E57" s="50">
        <f t="shared" si="4"/>
        <v>1</v>
      </c>
      <c r="F57" s="71" t="s">
        <v>237</v>
      </c>
      <c r="G57" s="1" t="s">
        <v>238</v>
      </c>
      <c r="I57" s="2">
        <v>1</v>
      </c>
      <c r="K57" s="53">
        <f t="shared" si="5"/>
        <v>1</v>
      </c>
    </row>
    <row r="58" spans="1:19" x14ac:dyDescent="0.3">
      <c r="A58" s="56">
        <v>56</v>
      </c>
      <c r="C58" s="57">
        <f>COUNTIF(D58:D115,"&gt;0")</f>
        <v>15</v>
      </c>
      <c r="D58" s="57"/>
      <c r="E58" s="57"/>
      <c r="F58" s="58" t="s">
        <v>239</v>
      </c>
      <c r="G58" s="58" t="s">
        <v>240</v>
      </c>
      <c r="H58" s="112"/>
      <c r="I58" s="9"/>
      <c r="J58" s="9"/>
      <c r="K58" s="59"/>
    </row>
    <row r="59" spans="1:19" x14ac:dyDescent="0.3">
      <c r="A59" s="56">
        <v>57</v>
      </c>
      <c r="D59" s="62">
        <f>COUNTIF(E59:E66,"&gt;0")</f>
        <v>7</v>
      </c>
      <c r="E59" s="62"/>
      <c r="F59" s="39" t="s">
        <v>1505</v>
      </c>
      <c r="G59" s="39" t="s">
        <v>1504</v>
      </c>
      <c r="H59" s="21"/>
      <c r="I59" s="11"/>
      <c r="J59" s="11"/>
      <c r="K59" s="61"/>
    </row>
    <row r="60" spans="1:19" x14ac:dyDescent="0.3">
      <c r="A60" s="56">
        <v>58</v>
      </c>
      <c r="E60" s="50">
        <f t="shared" ref="E60:E66" si="6">K60</f>
        <v>2</v>
      </c>
      <c r="F60" s="40" t="s">
        <v>241</v>
      </c>
      <c r="G60" s="41" t="s">
        <v>242</v>
      </c>
      <c r="I60" s="2">
        <v>1</v>
      </c>
      <c r="J60" s="2">
        <v>1</v>
      </c>
      <c r="K60" s="53">
        <f t="shared" ref="K60:K66" si="7">COUNTIF(I60:J60,"&gt;0")</f>
        <v>2</v>
      </c>
    </row>
    <row r="61" spans="1:19" x14ac:dyDescent="0.3">
      <c r="A61" s="56">
        <v>59</v>
      </c>
      <c r="E61" s="50">
        <f t="shared" si="6"/>
        <v>2</v>
      </c>
      <c r="F61" s="40" t="s">
        <v>243</v>
      </c>
      <c r="G61" s="41" t="s">
        <v>244</v>
      </c>
      <c r="I61" s="2">
        <v>1</v>
      </c>
      <c r="J61" s="2">
        <v>1</v>
      </c>
      <c r="K61" s="53">
        <f t="shared" si="7"/>
        <v>2</v>
      </c>
    </row>
    <row r="62" spans="1:19" s="15" customFormat="1" x14ac:dyDescent="0.3">
      <c r="A62" s="56">
        <v>60</v>
      </c>
      <c r="B62" s="60"/>
      <c r="C62" s="50"/>
      <c r="D62" s="50"/>
      <c r="E62" s="50">
        <f t="shared" si="6"/>
        <v>1</v>
      </c>
      <c r="F62" s="40" t="s">
        <v>245</v>
      </c>
      <c r="G62" s="41" t="s">
        <v>1503</v>
      </c>
      <c r="H62" s="18"/>
      <c r="I62" s="2">
        <v>1</v>
      </c>
      <c r="J62" s="2"/>
      <c r="K62" s="53">
        <f t="shared" si="7"/>
        <v>1</v>
      </c>
      <c r="L62" s="6"/>
      <c r="M62" s="6"/>
      <c r="N62" s="6"/>
      <c r="O62" s="2"/>
      <c r="P62" s="18"/>
      <c r="Q62" s="2"/>
      <c r="R62" s="2"/>
      <c r="S62" s="2"/>
    </row>
    <row r="63" spans="1:19" s="15" customFormat="1" x14ac:dyDescent="0.3">
      <c r="A63" s="56">
        <v>61</v>
      </c>
      <c r="B63" s="60"/>
      <c r="C63" s="50"/>
      <c r="D63" s="50"/>
      <c r="E63" s="50">
        <f t="shared" si="6"/>
        <v>1</v>
      </c>
      <c r="F63" s="40" t="s">
        <v>246</v>
      </c>
      <c r="G63" s="41" t="s">
        <v>247</v>
      </c>
      <c r="H63" s="18"/>
      <c r="I63" s="2">
        <v>1</v>
      </c>
      <c r="J63" s="2"/>
      <c r="K63" s="53">
        <f t="shared" si="7"/>
        <v>1</v>
      </c>
      <c r="L63" s="6"/>
      <c r="M63" s="6"/>
      <c r="N63" s="6"/>
      <c r="O63" s="2"/>
      <c r="P63" s="18"/>
      <c r="Q63" s="2"/>
      <c r="R63" s="2"/>
      <c r="S63" s="2"/>
    </row>
    <row r="64" spans="1:19" x14ac:dyDescent="0.3">
      <c r="A64" s="56">
        <v>62</v>
      </c>
      <c r="E64" s="50">
        <f t="shared" si="6"/>
        <v>2</v>
      </c>
      <c r="F64" s="40" t="s">
        <v>248</v>
      </c>
      <c r="G64" s="41" t="s">
        <v>249</v>
      </c>
      <c r="I64" s="2">
        <v>1</v>
      </c>
      <c r="J64" s="2">
        <v>1</v>
      </c>
      <c r="K64" s="53">
        <f t="shared" si="7"/>
        <v>2</v>
      </c>
    </row>
    <row r="65" spans="1:19" s="15" customFormat="1" x14ac:dyDescent="0.3">
      <c r="A65" s="56">
        <v>63</v>
      </c>
      <c r="B65" s="60"/>
      <c r="C65" s="50"/>
      <c r="D65" s="50"/>
      <c r="E65" s="50">
        <f t="shared" si="6"/>
        <v>1</v>
      </c>
      <c r="F65" s="40" t="s">
        <v>250</v>
      </c>
      <c r="G65" s="41" t="s">
        <v>251</v>
      </c>
      <c r="H65" s="18"/>
      <c r="I65" s="2">
        <v>1</v>
      </c>
      <c r="J65" s="2"/>
      <c r="K65" s="53">
        <f t="shared" si="7"/>
        <v>1</v>
      </c>
      <c r="L65" s="6"/>
      <c r="M65" s="6"/>
      <c r="N65" s="6"/>
      <c r="O65" s="2"/>
      <c r="P65" s="18"/>
      <c r="Q65" s="2"/>
      <c r="R65" s="2"/>
      <c r="S65" s="2"/>
    </row>
    <row r="66" spans="1:19" s="15" customFormat="1" x14ac:dyDescent="0.3">
      <c r="A66" s="56">
        <v>64</v>
      </c>
      <c r="B66" s="64"/>
      <c r="C66" s="50"/>
      <c r="D66" s="50"/>
      <c r="E66" s="50">
        <f t="shared" si="6"/>
        <v>1</v>
      </c>
      <c r="F66" s="40" t="s">
        <v>252</v>
      </c>
      <c r="G66" s="41" t="s">
        <v>253</v>
      </c>
      <c r="H66" s="18"/>
      <c r="I66" s="2"/>
      <c r="J66" s="2">
        <v>1</v>
      </c>
      <c r="K66" s="53">
        <f t="shared" si="7"/>
        <v>1</v>
      </c>
      <c r="L66" s="6"/>
      <c r="M66" s="6"/>
      <c r="N66" s="6"/>
      <c r="O66" s="2"/>
      <c r="P66" s="18"/>
      <c r="Q66" s="2"/>
      <c r="R66" s="2"/>
      <c r="S66" s="2"/>
    </row>
    <row r="67" spans="1:19" s="15" customFormat="1" x14ac:dyDescent="0.3">
      <c r="A67" s="56">
        <v>65</v>
      </c>
      <c r="B67" s="64"/>
      <c r="C67" s="50"/>
      <c r="D67" s="62">
        <f>COUNTIF(E67:E68,"&gt;0")</f>
        <v>1</v>
      </c>
      <c r="E67" s="62"/>
      <c r="F67" s="39" t="s">
        <v>1502</v>
      </c>
      <c r="G67" s="39" t="s">
        <v>254</v>
      </c>
      <c r="H67" s="21"/>
      <c r="I67" s="265"/>
      <c r="J67" s="11"/>
      <c r="K67" s="61"/>
      <c r="L67" s="6"/>
      <c r="M67" s="6"/>
      <c r="N67" s="6"/>
      <c r="O67" s="2"/>
      <c r="P67" s="18"/>
      <c r="Q67" s="2"/>
      <c r="R67" s="2"/>
      <c r="S67" s="2"/>
    </row>
    <row r="68" spans="1:19" s="15" customFormat="1" x14ac:dyDescent="0.3">
      <c r="A68" s="56">
        <v>66</v>
      </c>
      <c r="B68" s="64"/>
      <c r="C68" s="50"/>
      <c r="D68" s="50"/>
      <c r="E68" s="50">
        <f>K68</f>
        <v>1</v>
      </c>
      <c r="F68" s="48" t="s">
        <v>255</v>
      </c>
      <c r="G68" s="41" t="s">
        <v>256</v>
      </c>
      <c r="H68" s="18"/>
      <c r="I68" s="2"/>
      <c r="J68" s="2">
        <v>1</v>
      </c>
      <c r="K68" s="53">
        <f>COUNTIF(I68:J68,"&gt;0")</f>
        <v>1</v>
      </c>
      <c r="L68" s="6"/>
      <c r="M68" s="6"/>
      <c r="N68" s="6"/>
      <c r="O68" s="2"/>
      <c r="P68" s="18"/>
      <c r="Q68" s="2"/>
      <c r="R68" s="2" t="s">
        <v>74</v>
      </c>
      <c r="S68" s="2"/>
    </row>
    <row r="69" spans="1:19" x14ac:dyDescent="0.3">
      <c r="A69" s="56">
        <v>67</v>
      </c>
      <c r="D69" s="62">
        <f>COUNTIF(E69:E70,"&gt;0")</f>
        <v>1</v>
      </c>
      <c r="E69" s="62"/>
      <c r="F69" s="39" t="s">
        <v>1501</v>
      </c>
      <c r="G69" s="39" t="s">
        <v>257</v>
      </c>
      <c r="H69" s="21"/>
      <c r="I69" s="11"/>
      <c r="J69" s="11"/>
      <c r="K69" s="61"/>
    </row>
    <row r="70" spans="1:19" x14ac:dyDescent="0.3">
      <c r="A70" s="56">
        <v>68</v>
      </c>
      <c r="E70" s="50">
        <f>K70</f>
        <v>2</v>
      </c>
      <c r="F70" s="40" t="s">
        <v>258</v>
      </c>
      <c r="G70" s="41" t="s">
        <v>259</v>
      </c>
      <c r="I70" s="2">
        <v>1</v>
      </c>
      <c r="J70" s="2">
        <v>1</v>
      </c>
      <c r="K70" s="53">
        <f>COUNTIF(I70:J70,"&gt;0")</f>
        <v>2</v>
      </c>
    </row>
    <row r="71" spans="1:19" x14ac:dyDescent="0.3">
      <c r="A71" s="56">
        <v>69</v>
      </c>
      <c r="D71" s="62">
        <f>COUNTIF(E71:E75,"&gt;0")</f>
        <v>4</v>
      </c>
      <c r="E71" s="62"/>
      <c r="F71" s="39" t="s">
        <v>260</v>
      </c>
      <c r="G71" s="39" t="s">
        <v>261</v>
      </c>
      <c r="H71" s="21"/>
      <c r="I71" s="11"/>
      <c r="J71" s="11"/>
      <c r="K71" s="61"/>
    </row>
    <row r="72" spans="1:19" x14ac:dyDescent="0.3">
      <c r="A72" s="56">
        <v>70</v>
      </c>
      <c r="E72" s="50">
        <f>K72</f>
        <v>2</v>
      </c>
      <c r="F72" s="40" t="s">
        <v>262</v>
      </c>
      <c r="G72" s="41" t="s">
        <v>1500</v>
      </c>
      <c r="I72" s="2">
        <v>1</v>
      </c>
      <c r="J72" s="2">
        <v>1</v>
      </c>
      <c r="K72" s="53">
        <f>COUNTIF(I72:J72,"&gt;0")</f>
        <v>2</v>
      </c>
    </row>
    <row r="73" spans="1:19" s="15" customFormat="1" x14ac:dyDescent="0.3">
      <c r="A73" s="56">
        <v>71</v>
      </c>
      <c r="B73" s="64"/>
      <c r="C73" s="50"/>
      <c r="D73" s="50"/>
      <c r="E73" s="50">
        <f>K73</f>
        <v>1</v>
      </c>
      <c r="F73" s="40" t="s">
        <v>263</v>
      </c>
      <c r="G73" s="41" t="s">
        <v>264</v>
      </c>
      <c r="H73" s="18"/>
      <c r="I73" s="2"/>
      <c r="J73" s="2">
        <v>1</v>
      </c>
      <c r="K73" s="53">
        <f>COUNTIF(I73:J73,"&gt;0")</f>
        <v>1</v>
      </c>
      <c r="L73" s="6"/>
      <c r="M73" s="6"/>
      <c r="N73" s="6"/>
      <c r="O73" s="2"/>
      <c r="P73" s="18"/>
      <c r="Q73" s="2"/>
      <c r="R73" s="2"/>
      <c r="S73" s="2"/>
    </row>
    <row r="74" spans="1:19" x14ac:dyDescent="0.3">
      <c r="A74" s="56">
        <v>72</v>
      </c>
      <c r="E74" s="50">
        <f>K74</f>
        <v>2</v>
      </c>
      <c r="F74" s="40" t="s">
        <v>265</v>
      </c>
      <c r="G74" s="41" t="s">
        <v>266</v>
      </c>
      <c r="I74" s="2">
        <v>1</v>
      </c>
      <c r="J74" s="2">
        <v>1</v>
      </c>
      <c r="K74" s="53">
        <f>COUNTIF(I74:J74,"&gt;0")</f>
        <v>2</v>
      </c>
    </row>
    <row r="75" spans="1:19" x14ac:dyDescent="0.3">
      <c r="A75" s="56">
        <v>73</v>
      </c>
      <c r="E75" s="50">
        <f>K75</f>
        <v>2</v>
      </c>
      <c r="F75" s="40" t="s">
        <v>267</v>
      </c>
      <c r="G75" s="41" t="s">
        <v>268</v>
      </c>
      <c r="I75" s="2">
        <v>1</v>
      </c>
      <c r="J75" s="2">
        <v>1</v>
      </c>
      <c r="K75" s="53">
        <f>COUNTIF(I75:J75,"&gt;0")</f>
        <v>2</v>
      </c>
    </row>
    <row r="76" spans="1:19" x14ac:dyDescent="0.3">
      <c r="A76" s="56">
        <v>74</v>
      </c>
      <c r="D76" s="62">
        <f>COUNTIF(E76:E79,"&gt;0")</f>
        <v>3</v>
      </c>
      <c r="E76" s="62"/>
      <c r="F76" s="63" t="s">
        <v>1499</v>
      </c>
      <c r="G76" s="63" t="s">
        <v>269</v>
      </c>
      <c r="H76" s="115"/>
      <c r="I76" s="11"/>
      <c r="J76" s="11"/>
      <c r="K76" s="61"/>
    </row>
    <row r="77" spans="1:19" x14ac:dyDescent="0.3">
      <c r="A77" s="56">
        <v>75</v>
      </c>
      <c r="E77" s="50">
        <f>K77</f>
        <v>2</v>
      </c>
      <c r="F77" s="40" t="s">
        <v>270</v>
      </c>
      <c r="G77" s="41" t="s">
        <v>271</v>
      </c>
      <c r="I77" s="2">
        <v>1</v>
      </c>
      <c r="J77" s="2">
        <v>1</v>
      </c>
      <c r="K77" s="53">
        <f>COUNTIF(I77:J77,"&gt;0")</f>
        <v>2</v>
      </c>
    </row>
    <row r="78" spans="1:19" x14ac:dyDescent="0.3">
      <c r="A78" s="56">
        <v>76</v>
      </c>
      <c r="E78" s="50">
        <f>K78</f>
        <v>2</v>
      </c>
      <c r="F78" s="40" t="s">
        <v>272</v>
      </c>
      <c r="G78" s="41" t="s">
        <v>273</v>
      </c>
      <c r="I78" s="2">
        <v>1</v>
      </c>
      <c r="J78" s="2">
        <v>1</v>
      </c>
      <c r="K78" s="53">
        <f>COUNTIF(I78:J78,"&gt;0")</f>
        <v>2</v>
      </c>
    </row>
    <row r="79" spans="1:19" x14ac:dyDescent="0.3">
      <c r="A79" s="56">
        <v>77</v>
      </c>
      <c r="B79" s="70"/>
      <c r="E79" s="50">
        <f>K79</f>
        <v>2</v>
      </c>
      <c r="F79" s="71" t="s">
        <v>274</v>
      </c>
      <c r="G79" s="1" t="s">
        <v>275</v>
      </c>
      <c r="I79" s="2">
        <v>1</v>
      </c>
      <c r="J79" s="2">
        <v>1</v>
      </c>
      <c r="K79" s="53">
        <f>COUNTIF(I79:J79,"&gt;0")</f>
        <v>2</v>
      </c>
    </row>
    <row r="80" spans="1:19" x14ac:dyDescent="0.3">
      <c r="A80" s="56">
        <v>78</v>
      </c>
      <c r="D80" s="62">
        <f>COUNTIF(E80:E82,"&gt;0")</f>
        <v>2</v>
      </c>
      <c r="E80" s="62"/>
      <c r="F80" s="39" t="s">
        <v>276</v>
      </c>
      <c r="G80" s="39" t="s">
        <v>277</v>
      </c>
      <c r="H80" s="21"/>
      <c r="I80" s="11"/>
      <c r="J80" s="11"/>
      <c r="K80" s="61"/>
    </row>
    <row r="81" spans="1:19" x14ac:dyDescent="0.3">
      <c r="A81" s="56">
        <v>79</v>
      </c>
      <c r="B81" s="60"/>
      <c r="E81" s="50">
        <f>K81</f>
        <v>1</v>
      </c>
      <c r="F81" s="40" t="s">
        <v>278</v>
      </c>
      <c r="G81" s="41" t="s">
        <v>279</v>
      </c>
      <c r="I81" s="2">
        <v>1</v>
      </c>
      <c r="K81" s="53">
        <f>COUNTIF(I81:J81,"&gt;0")</f>
        <v>1</v>
      </c>
    </row>
    <row r="82" spans="1:19" x14ac:dyDescent="0.3">
      <c r="A82" s="56">
        <v>80</v>
      </c>
      <c r="E82" s="50">
        <f>K82</f>
        <v>2</v>
      </c>
      <c r="F82" s="40" t="s">
        <v>280</v>
      </c>
      <c r="G82" s="41" t="s">
        <v>281</v>
      </c>
      <c r="I82" s="2">
        <v>1</v>
      </c>
      <c r="J82" s="2">
        <v>1</v>
      </c>
      <c r="K82" s="53">
        <f>COUNTIF(I82:J82,"&gt;0")</f>
        <v>2</v>
      </c>
    </row>
    <row r="83" spans="1:19" x14ac:dyDescent="0.3">
      <c r="A83" s="56">
        <v>81</v>
      </c>
      <c r="D83" s="62">
        <f>COUNTIF(E83:E88,"&gt;0")</f>
        <v>5</v>
      </c>
      <c r="E83" s="62"/>
      <c r="F83" s="39" t="s">
        <v>282</v>
      </c>
      <c r="G83" s="39" t="s">
        <v>283</v>
      </c>
      <c r="H83" s="21"/>
      <c r="I83" s="11"/>
      <c r="J83" s="11"/>
      <c r="K83" s="61"/>
    </row>
    <row r="84" spans="1:19" x14ac:dyDescent="0.3">
      <c r="A84" s="56">
        <v>82</v>
      </c>
      <c r="B84" s="60"/>
      <c r="E84" s="50">
        <f>K84</f>
        <v>1</v>
      </c>
      <c r="F84" s="40" t="s">
        <v>284</v>
      </c>
      <c r="G84" s="41" t="s">
        <v>285</v>
      </c>
      <c r="I84" s="2">
        <v>1</v>
      </c>
      <c r="K84" s="53">
        <f>COUNTIF(I84:J84,"&gt;0")</f>
        <v>1</v>
      </c>
    </row>
    <row r="85" spans="1:19" x14ac:dyDescent="0.3">
      <c r="A85" s="56">
        <v>83</v>
      </c>
      <c r="E85" s="50">
        <f>K85</f>
        <v>2</v>
      </c>
      <c r="F85" s="40" t="s">
        <v>286</v>
      </c>
      <c r="G85" s="41" t="s">
        <v>287</v>
      </c>
      <c r="I85" s="2">
        <v>1</v>
      </c>
      <c r="J85" s="2">
        <v>1</v>
      </c>
      <c r="K85" s="53">
        <f>COUNTIF(I85:J85,"&gt;0")</f>
        <v>2</v>
      </c>
    </row>
    <row r="86" spans="1:19" s="15" customFormat="1" x14ac:dyDescent="0.3">
      <c r="A86" s="56">
        <v>84</v>
      </c>
      <c r="B86" s="64"/>
      <c r="C86" s="50"/>
      <c r="D86" s="50"/>
      <c r="E86" s="50">
        <f>K86</f>
        <v>1</v>
      </c>
      <c r="F86" s="40" t="s">
        <v>288</v>
      </c>
      <c r="G86" s="41" t="s">
        <v>289</v>
      </c>
      <c r="H86" s="18"/>
      <c r="I86" s="2"/>
      <c r="J86" s="2">
        <v>1</v>
      </c>
      <c r="K86" s="53">
        <f>COUNTIF(I86:J86,"&gt;0")</f>
        <v>1</v>
      </c>
      <c r="L86" s="6"/>
      <c r="M86" s="6"/>
      <c r="N86" s="6"/>
      <c r="O86" s="2"/>
      <c r="P86" s="18"/>
      <c r="Q86" s="2"/>
      <c r="R86" s="2"/>
      <c r="S86" s="2"/>
    </row>
    <row r="87" spans="1:19" s="15" customFormat="1" x14ac:dyDescent="0.3">
      <c r="A87" s="56">
        <v>85</v>
      </c>
      <c r="B87" s="64"/>
      <c r="C87" s="50"/>
      <c r="D87" s="50"/>
      <c r="E87" s="50">
        <f>K87</f>
        <v>1</v>
      </c>
      <c r="F87" s="40" t="s">
        <v>290</v>
      </c>
      <c r="G87" s="41" t="s">
        <v>291</v>
      </c>
      <c r="H87" s="18"/>
      <c r="I87" s="2"/>
      <c r="J87" s="2">
        <v>1</v>
      </c>
      <c r="K87" s="53">
        <f>COUNTIF(I87:J87,"&gt;0")</f>
        <v>1</v>
      </c>
      <c r="L87" s="6"/>
      <c r="M87" s="6"/>
      <c r="N87" s="6"/>
      <c r="O87" s="2"/>
      <c r="P87" s="18"/>
      <c r="Q87" s="2"/>
      <c r="R87" s="2"/>
      <c r="S87" s="2"/>
    </row>
    <row r="88" spans="1:19" x14ac:dyDescent="0.3">
      <c r="A88" s="56">
        <v>86</v>
      </c>
      <c r="B88" s="60"/>
      <c r="E88" s="50">
        <f>K88</f>
        <v>1</v>
      </c>
      <c r="F88" s="40" t="s">
        <v>292</v>
      </c>
      <c r="G88" s="41" t="s">
        <v>293</v>
      </c>
      <c r="I88" s="2">
        <v>1</v>
      </c>
      <c r="K88" s="53">
        <f>COUNTIF(I88:J88,"&gt;0")</f>
        <v>1</v>
      </c>
    </row>
    <row r="89" spans="1:19" s="43" customFormat="1" x14ac:dyDescent="0.3">
      <c r="A89" s="56">
        <v>87</v>
      </c>
      <c r="B89" s="60"/>
      <c r="C89" s="50"/>
      <c r="D89" s="62">
        <f>COUNTIF(E89:E90,"&gt;0")</f>
        <v>1</v>
      </c>
      <c r="E89" s="62"/>
      <c r="F89" s="39" t="s">
        <v>1498</v>
      </c>
      <c r="G89" s="39" t="s">
        <v>294</v>
      </c>
      <c r="H89" s="21"/>
      <c r="I89" s="264"/>
      <c r="J89" s="11"/>
      <c r="K89" s="61"/>
      <c r="L89" s="6"/>
      <c r="M89" s="6"/>
      <c r="N89" s="6"/>
      <c r="O89" s="2"/>
      <c r="P89" s="18"/>
      <c r="Q89" s="2"/>
      <c r="R89" s="2"/>
      <c r="S89" s="2"/>
    </row>
    <row r="90" spans="1:19" s="43" customFormat="1" x14ac:dyDescent="0.3">
      <c r="A90" s="56">
        <v>88</v>
      </c>
      <c r="B90" s="60"/>
      <c r="C90" s="50"/>
      <c r="D90" s="50"/>
      <c r="E90" s="50">
        <f>K90</f>
        <v>1</v>
      </c>
      <c r="F90" s="40" t="s">
        <v>295</v>
      </c>
      <c r="G90" s="41" t="s">
        <v>296</v>
      </c>
      <c r="H90" s="18"/>
      <c r="I90" s="2">
        <v>1</v>
      </c>
      <c r="J90" s="2"/>
      <c r="K90" s="53">
        <f>COUNTIF(I90:J90,"&gt;0")</f>
        <v>1</v>
      </c>
      <c r="L90" s="6"/>
      <c r="M90" s="6"/>
      <c r="N90" s="6"/>
      <c r="O90" s="2"/>
      <c r="P90" s="18"/>
      <c r="Q90" s="2"/>
      <c r="R90" s="2"/>
      <c r="S90" s="2"/>
    </row>
    <row r="91" spans="1:19" s="15" customFormat="1" x14ac:dyDescent="0.3">
      <c r="A91" s="56">
        <v>89</v>
      </c>
      <c r="B91" s="64"/>
      <c r="C91" s="50"/>
      <c r="D91" s="62">
        <f>COUNTIF(E91:E92,"&gt;0")</f>
        <v>1</v>
      </c>
      <c r="E91" s="62"/>
      <c r="F91" s="39" t="s">
        <v>1497</v>
      </c>
      <c r="G91" s="39" t="s">
        <v>297</v>
      </c>
      <c r="H91" s="21"/>
      <c r="I91" s="265"/>
      <c r="J91" s="11"/>
      <c r="K91" s="61"/>
      <c r="L91" s="6"/>
      <c r="M91" s="6"/>
      <c r="N91" s="6"/>
      <c r="O91" s="2"/>
      <c r="P91" s="18"/>
      <c r="Q91" s="2"/>
      <c r="R91" s="2"/>
      <c r="S91" s="2"/>
    </row>
    <row r="92" spans="1:19" s="15" customFormat="1" x14ac:dyDescent="0.3">
      <c r="A92" s="56">
        <v>90</v>
      </c>
      <c r="B92" s="64"/>
      <c r="C92" s="50"/>
      <c r="D92" s="50"/>
      <c r="E92" s="50">
        <f>K92</f>
        <v>1</v>
      </c>
      <c r="F92" s="40" t="s">
        <v>298</v>
      </c>
      <c r="G92" s="41" t="s">
        <v>299</v>
      </c>
      <c r="H92" s="18"/>
      <c r="I92" s="2"/>
      <c r="J92" s="2">
        <v>1</v>
      </c>
      <c r="K92" s="53">
        <f>COUNTIF(I92:J92,"&gt;0")</f>
        <v>1</v>
      </c>
      <c r="L92" s="6"/>
      <c r="M92" s="6"/>
      <c r="N92" s="6"/>
      <c r="O92" s="2"/>
      <c r="P92" s="18"/>
      <c r="Q92" s="2"/>
      <c r="R92" s="2" t="s">
        <v>1440</v>
      </c>
      <c r="S92" s="2"/>
    </row>
    <row r="93" spans="1:19" x14ac:dyDescent="0.3">
      <c r="A93" s="56">
        <v>91</v>
      </c>
      <c r="B93" s="60"/>
      <c r="D93" s="62">
        <f>COUNTIF(E93:E94,"&gt;0")</f>
        <v>1</v>
      </c>
      <c r="E93" s="62"/>
      <c r="F93" s="63" t="s">
        <v>1496</v>
      </c>
      <c r="G93" s="63" t="s">
        <v>1495</v>
      </c>
      <c r="H93" s="115"/>
      <c r="I93" s="11"/>
      <c r="J93" s="11"/>
      <c r="K93" s="61"/>
    </row>
    <row r="94" spans="1:19" x14ac:dyDescent="0.3">
      <c r="A94" s="56">
        <v>92</v>
      </c>
      <c r="B94" s="60"/>
      <c r="E94" s="50">
        <f>K94</f>
        <v>1</v>
      </c>
      <c r="F94" s="71" t="s">
        <v>300</v>
      </c>
      <c r="G94" s="1" t="s">
        <v>301</v>
      </c>
      <c r="I94" s="2">
        <v>1</v>
      </c>
      <c r="K94" s="53">
        <f>COUNTIF(I94:J94,"&gt;0")</f>
        <v>1</v>
      </c>
    </row>
    <row r="95" spans="1:19" x14ac:dyDescent="0.3">
      <c r="A95" s="56">
        <v>93</v>
      </c>
      <c r="D95" s="62">
        <f>COUNTIF(E95:E103,"&gt;0")</f>
        <v>8</v>
      </c>
      <c r="E95" s="62"/>
      <c r="F95" s="63" t="s">
        <v>302</v>
      </c>
      <c r="G95" s="63" t="s">
        <v>303</v>
      </c>
      <c r="H95" s="115"/>
      <c r="I95" s="11"/>
      <c r="J95" s="11"/>
      <c r="K95" s="61"/>
    </row>
    <row r="96" spans="1:19" x14ac:dyDescent="0.3">
      <c r="A96" s="56">
        <v>94</v>
      </c>
      <c r="E96" s="50">
        <f t="shared" ref="E96:E103" si="8">K96</f>
        <v>2</v>
      </c>
      <c r="F96" s="40" t="s">
        <v>304</v>
      </c>
      <c r="G96" s="41" t="s">
        <v>305</v>
      </c>
      <c r="I96" s="2">
        <v>1</v>
      </c>
      <c r="J96" s="2">
        <v>1</v>
      </c>
      <c r="K96" s="53">
        <f t="shared" ref="K96:K103" si="9">COUNTIF(I96:J96,"&gt;0")</f>
        <v>2</v>
      </c>
    </row>
    <row r="97" spans="1:19" s="43" customFormat="1" x14ac:dyDescent="0.3">
      <c r="A97" s="56">
        <v>95</v>
      </c>
      <c r="B97" s="60"/>
      <c r="C97" s="50"/>
      <c r="D97" s="50"/>
      <c r="E97" s="50">
        <f t="shared" si="8"/>
        <v>1</v>
      </c>
      <c r="F97" s="40" t="s">
        <v>306</v>
      </c>
      <c r="G97" s="41" t="s">
        <v>307</v>
      </c>
      <c r="H97" s="18"/>
      <c r="I97" s="2">
        <v>1</v>
      </c>
      <c r="J97" s="2"/>
      <c r="K97" s="53">
        <f t="shared" si="9"/>
        <v>1</v>
      </c>
      <c r="L97" s="6"/>
      <c r="M97" s="6"/>
      <c r="N97" s="6"/>
      <c r="O97" s="2"/>
      <c r="P97" s="18"/>
      <c r="Q97" s="2"/>
      <c r="R97" s="2"/>
      <c r="S97" s="2"/>
    </row>
    <row r="98" spans="1:19" x14ac:dyDescent="0.3">
      <c r="A98" s="56">
        <v>96</v>
      </c>
      <c r="E98" s="50">
        <f t="shared" si="8"/>
        <v>2</v>
      </c>
      <c r="F98" s="40" t="s">
        <v>308</v>
      </c>
      <c r="G98" s="41" t="s">
        <v>309</v>
      </c>
      <c r="I98" s="2">
        <v>1</v>
      </c>
      <c r="J98" s="2">
        <v>1</v>
      </c>
      <c r="K98" s="53">
        <f t="shared" si="9"/>
        <v>2</v>
      </c>
    </row>
    <row r="99" spans="1:19" s="15" customFormat="1" x14ac:dyDescent="0.3">
      <c r="A99" s="56">
        <v>97</v>
      </c>
      <c r="B99" s="64"/>
      <c r="C99" s="50"/>
      <c r="D99" s="50"/>
      <c r="E99" s="50">
        <f t="shared" si="8"/>
        <v>1</v>
      </c>
      <c r="F99" s="40" t="s">
        <v>310</v>
      </c>
      <c r="G99" s="41" t="s">
        <v>311</v>
      </c>
      <c r="H99" s="18"/>
      <c r="I99" s="2"/>
      <c r="J99" s="2">
        <v>1</v>
      </c>
      <c r="K99" s="53">
        <f t="shared" si="9"/>
        <v>1</v>
      </c>
      <c r="L99" s="6"/>
      <c r="M99" s="6"/>
      <c r="N99" s="6"/>
      <c r="O99" s="2"/>
      <c r="P99" s="18"/>
      <c r="Q99" s="2"/>
      <c r="R99" s="2"/>
      <c r="S99" s="2"/>
    </row>
    <row r="100" spans="1:19" s="15" customFormat="1" x14ac:dyDescent="0.3">
      <c r="A100" s="56">
        <v>98</v>
      </c>
      <c r="B100" s="64"/>
      <c r="C100" s="50"/>
      <c r="D100" s="50"/>
      <c r="E100" s="50">
        <f t="shared" si="8"/>
        <v>1</v>
      </c>
      <c r="F100" s="40" t="s">
        <v>312</v>
      </c>
      <c r="G100" s="41" t="s">
        <v>313</v>
      </c>
      <c r="H100" s="18"/>
      <c r="I100" s="2"/>
      <c r="J100" s="2">
        <v>1</v>
      </c>
      <c r="K100" s="53">
        <f t="shared" si="9"/>
        <v>1</v>
      </c>
      <c r="L100" s="6"/>
      <c r="M100" s="6"/>
      <c r="N100" s="6"/>
      <c r="O100" s="2"/>
      <c r="P100" s="18"/>
      <c r="Q100" s="2"/>
      <c r="R100" s="2"/>
      <c r="S100" s="2"/>
    </row>
    <row r="101" spans="1:19" s="43" customFormat="1" x14ac:dyDescent="0.3">
      <c r="A101" s="56">
        <v>99</v>
      </c>
      <c r="B101" s="60"/>
      <c r="C101" s="50"/>
      <c r="D101" s="50"/>
      <c r="E101" s="50">
        <f t="shared" si="8"/>
        <v>1</v>
      </c>
      <c r="F101" s="40" t="s">
        <v>314</v>
      </c>
      <c r="G101" s="41" t="s">
        <v>315</v>
      </c>
      <c r="H101" s="18"/>
      <c r="I101" s="2">
        <v>1</v>
      </c>
      <c r="J101" s="2"/>
      <c r="K101" s="53">
        <f t="shared" si="9"/>
        <v>1</v>
      </c>
      <c r="L101" s="6"/>
      <c r="M101" s="6"/>
      <c r="N101" s="6"/>
      <c r="O101" s="2"/>
      <c r="P101" s="18"/>
      <c r="Q101" s="2"/>
      <c r="R101" s="2"/>
      <c r="S101" s="2"/>
    </row>
    <row r="102" spans="1:19" s="43" customFormat="1" x14ac:dyDescent="0.3">
      <c r="A102" s="56">
        <v>100</v>
      </c>
      <c r="B102" s="60"/>
      <c r="C102" s="50"/>
      <c r="D102" s="50"/>
      <c r="E102" s="50">
        <f t="shared" si="8"/>
        <v>1</v>
      </c>
      <c r="F102" s="40" t="s">
        <v>316</v>
      </c>
      <c r="G102" s="41" t="s">
        <v>317</v>
      </c>
      <c r="H102" s="18"/>
      <c r="I102" s="2">
        <v>1</v>
      </c>
      <c r="J102" s="2"/>
      <c r="K102" s="53">
        <f t="shared" si="9"/>
        <v>1</v>
      </c>
      <c r="L102" s="6"/>
      <c r="M102" s="6"/>
      <c r="N102" s="6"/>
      <c r="O102" s="2"/>
      <c r="P102" s="18"/>
      <c r="Q102" s="2"/>
      <c r="R102" s="2"/>
      <c r="S102" s="2"/>
    </row>
    <row r="103" spans="1:19" x14ac:dyDescent="0.3">
      <c r="A103" s="56">
        <v>101</v>
      </c>
      <c r="B103" s="60"/>
      <c r="E103" s="50">
        <f t="shared" si="8"/>
        <v>1</v>
      </c>
      <c r="F103" s="40" t="s">
        <v>318</v>
      </c>
      <c r="G103" s="41" t="s">
        <v>319</v>
      </c>
      <c r="I103" s="2">
        <v>1</v>
      </c>
      <c r="K103" s="53">
        <f t="shared" si="9"/>
        <v>1</v>
      </c>
    </row>
    <row r="104" spans="1:19" x14ac:dyDescent="0.3">
      <c r="A104" s="56">
        <v>102</v>
      </c>
      <c r="D104" s="62">
        <f>COUNTIF(E104:E108,"&gt;0")</f>
        <v>4</v>
      </c>
      <c r="E104" s="62"/>
      <c r="F104" s="39" t="s">
        <v>1494</v>
      </c>
      <c r="G104" s="39" t="s">
        <v>320</v>
      </c>
      <c r="H104" s="21"/>
      <c r="I104" s="11"/>
      <c r="J104" s="11"/>
      <c r="K104" s="61"/>
    </row>
    <row r="105" spans="1:19" s="15" customFormat="1" x14ac:dyDescent="0.3">
      <c r="A105" s="56">
        <v>103</v>
      </c>
      <c r="B105" s="64"/>
      <c r="C105" s="50"/>
      <c r="D105" s="50"/>
      <c r="E105" s="50">
        <f>K105</f>
        <v>1</v>
      </c>
      <c r="F105" s="40" t="s">
        <v>321</v>
      </c>
      <c r="G105" s="41" t="s">
        <v>322</v>
      </c>
      <c r="H105" s="18"/>
      <c r="I105" s="2"/>
      <c r="J105" s="2">
        <v>1</v>
      </c>
      <c r="K105" s="53">
        <f>COUNTIF(I105:J105,"&gt;0")</f>
        <v>1</v>
      </c>
      <c r="L105" s="6"/>
      <c r="M105" s="6"/>
      <c r="N105" s="6"/>
      <c r="O105" s="2"/>
      <c r="P105" s="18"/>
      <c r="Q105" s="2"/>
      <c r="R105" s="2"/>
      <c r="S105" s="2"/>
    </row>
    <row r="106" spans="1:19" x14ac:dyDescent="0.3">
      <c r="A106" s="56">
        <v>104</v>
      </c>
      <c r="E106" s="50">
        <f>K106</f>
        <v>2</v>
      </c>
      <c r="F106" s="40" t="s">
        <v>323</v>
      </c>
      <c r="G106" s="41" t="s">
        <v>324</v>
      </c>
      <c r="I106" s="2">
        <v>1</v>
      </c>
      <c r="J106" s="2">
        <v>1</v>
      </c>
      <c r="K106" s="53">
        <f>COUNTIF(I106:J106,"&gt;0")</f>
        <v>2</v>
      </c>
    </row>
    <row r="107" spans="1:19" x14ac:dyDescent="0.3">
      <c r="A107" s="56">
        <v>105</v>
      </c>
      <c r="E107" s="50">
        <f>K107</f>
        <v>2</v>
      </c>
      <c r="F107" s="40" t="s">
        <v>325</v>
      </c>
      <c r="G107" s="41" t="s">
        <v>326</v>
      </c>
      <c r="I107" s="2">
        <v>1</v>
      </c>
      <c r="J107" s="2">
        <v>1</v>
      </c>
      <c r="K107" s="53">
        <f>COUNTIF(I107:J107,"&gt;0")</f>
        <v>2</v>
      </c>
    </row>
    <row r="108" spans="1:19" s="15" customFormat="1" x14ac:dyDescent="0.3">
      <c r="A108" s="56">
        <v>106</v>
      </c>
      <c r="B108" s="64"/>
      <c r="C108" s="50"/>
      <c r="D108" s="50"/>
      <c r="E108" s="50">
        <f>K108</f>
        <v>1</v>
      </c>
      <c r="F108" s="40" t="s">
        <v>327</v>
      </c>
      <c r="G108" s="41" t="s">
        <v>328</v>
      </c>
      <c r="H108" s="18"/>
      <c r="I108" s="2"/>
      <c r="J108" s="2">
        <v>1</v>
      </c>
      <c r="K108" s="53">
        <f>COUNTIF(I108:J108,"&gt;0")</f>
        <v>1</v>
      </c>
      <c r="L108" s="6"/>
      <c r="M108" s="6"/>
      <c r="N108" s="6"/>
      <c r="O108" s="2"/>
      <c r="P108" s="18"/>
      <c r="Q108" s="2"/>
      <c r="R108" s="2"/>
      <c r="S108" s="2"/>
    </row>
    <row r="109" spans="1:19" x14ac:dyDescent="0.3">
      <c r="A109" s="56">
        <v>107</v>
      </c>
      <c r="B109" s="69"/>
      <c r="D109" s="62">
        <f>COUNTIF(E109:E110,"&gt;0")</f>
        <v>1</v>
      </c>
      <c r="E109" s="62"/>
      <c r="F109" s="63" t="s">
        <v>1493</v>
      </c>
      <c r="G109" s="63" t="s">
        <v>329</v>
      </c>
      <c r="H109" s="115"/>
      <c r="I109" s="11"/>
      <c r="J109" s="11"/>
      <c r="K109" s="61"/>
    </row>
    <row r="110" spans="1:19" x14ac:dyDescent="0.3">
      <c r="A110" s="56">
        <v>108</v>
      </c>
      <c r="B110" s="69"/>
      <c r="E110" s="50">
        <f>K110</f>
        <v>1</v>
      </c>
      <c r="F110" s="71" t="s">
        <v>1492</v>
      </c>
      <c r="G110" s="1" t="s">
        <v>1375</v>
      </c>
      <c r="I110" s="2">
        <v>1</v>
      </c>
      <c r="K110" s="53">
        <f>COUNTIF(I110:J110,"&gt;0")</f>
        <v>1</v>
      </c>
      <c r="P110" s="18">
        <v>1</v>
      </c>
    </row>
    <row r="111" spans="1:19" x14ac:dyDescent="0.3">
      <c r="A111" s="56">
        <v>109</v>
      </c>
      <c r="B111" s="69"/>
      <c r="D111" s="62">
        <f>COUNTIF(E111:E113,"&gt;0")</f>
        <v>2</v>
      </c>
      <c r="E111" s="62"/>
      <c r="F111" s="63" t="s">
        <v>1491</v>
      </c>
      <c r="G111" s="63" t="s">
        <v>330</v>
      </c>
      <c r="H111" s="115"/>
      <c r="I111" s="11"/>
      <c r="J111" s="11"/>
      <c r="K111" s="61"/>
    </row>
    <row r="112" spans="1:19" x14ac:dyDescent="0.3">
      <c r="A112" s="56">
        <v>110</v>
      </c>
      <c r="B112" s="69"/>
      <c r="E112" s="50">
        <f>K112</f>
        <v>1</v>
      </c>
      <c r="F112" s="71" t="s">
        <v>331</v>
      </c>
      <c r="G112" s="1" t="s">
        <v>332</v>
      </c>
      <c r="I112" s="2">
        <v>1</v>
      </c>
      <c r="K112" s="53">
        <f>COUNTIF(I112:J112,"&gt;0")</f>
        <v>1</v>
      </c>
    </row>
    <row r="113" spans="1:19" x14ac:dyDescent="0.3">
      <c r="A113" s="56">
        <v>111</v>
      </c>
      <c r="B113" s="69"/>
      <c r="E113" s="50">
        <f>K113</f>
        <v>1</v>
      </c>
      <c r="F113" s="71" t="s">
        <v>333</v>
      </c>
      <c r="G113" s="1" t="s">
        <v>334</v>
      </c>
      <c r="I113" s="2">
        <v>1</v>
      </c>
      <c r="K113" s="53">
        <f>COUNTIF(I113:J113,"&gt;0")</f>
        <v>1</v>
      </c>
    </row>
    <row r="114" spans="1:19" x14ac:dyDescent="0.3">
      <c r="A114" s="56">
        <v>112</v>
      </c>
      <c r="B114" s="69"/>
      <c r="D114" s="62">
        <f>COUNTIF(E114:E115,"&gt;0")</f>
        <v>1</v>
      </c>
      <c r="E114" s="62"/>
      <c r="F114" s="63" t="s">
        <v>1490</v>
      </c>
      <c r="G114" s="63" t="s">
        <v>335</v>
      </c>
      <c r="H114" s="115"/>
      <c r="I114" s="11"/>
      <c r="J114" s="11"/>
      <c r="K114" s="61"/>
    </row>
    <row r="115" spans="1:19" x14ac:dyDescent="0.3">
      <c r="A115" s="56">
        <v>113</v>
      </c>
      <c r="B115" s="69"/>
      <c r="E115" s="50">
        <f>K115</f>
        <v>1</v>
      </c>
      <c r="F115" s="71" t="s">
        <v>336</v>
      </c>
      <c r="G115" s="1" t="s">
        <v>337</v>
      </c>
      <c r="I115" s="2">
        <v>1</v>
      </c>
      <c r="K115" s="53">
        <f>COUNTIF(I115:J115,"&gt;0")</f>
        <v>1</v>
      </c>
      <c r="R115" s="2">
        <v>1</v>
      </c>
    </row>
    <row r="116" spans="1:19" x14ac:dyDescent="0.3">
      <c r="A116" s="56">
        <v>114</v>
      </c>
      <c r="C116" s="57">
        <f>COUNTIF(D116:D168,"&gt;0")</f>
        <v>15</v>
      </c>
      <c r="D116" s="57"/>
      <c r="E116" s="57"/>
      <c r="F116" s="58" t="s">
        <v>1415</v>
      </c>
      <c r="G116" s="58" t="s">
        <v>338</v>
      </c>
      <c r="H116" s="112"/>
      <c r="I116" s="9"/>
      <c r="J116" s="9"/>
      <c r="K116" s="59"/>
    </row>
    <row r="117" spans="1:19" s="15" customFormat="1" x14ac:dyDescent="0.3">
      <c r="A117" s="56">
        <v>115</v>
      </c>
      <c r="B117" s="64"/>
      <c r="C117" s="50"/>
      <c r="D117" s="62">
        <f>COUNTIF(E117:E118,"&gt;0")</f>
        <v>1</v>
      </c>
      <c r="E117" s="62"/>
      <c r="F117" s="39" t="s">
        <v>1489</v>
      </c>
      <c r="G117" s="39" t="s">
        <v>339</v>
      </c>
      <c r="H117" s="21"/>
      <c r="I117" s="265"/>
      <c r="J117" s="11"/>
      <c r="K117" s="61"/>
      <c r="L117" s="6"/>
      <c r="M117" s="6"/>
      <c r="N117" s="6"/>
      <c r="O117" s="2"/>
      <c r="P117" s="18"/>
      <c r="Q117" s="2"/>
      <c r="R117" s="2"/>
      <c r="S117" s="2"/>
    </row>
    <row r="118" spans="1:19" s="15" customFormat="1" x14ac:dyDescent="0.3">
      <c r="A118" s="56">
        <v>116</v>
      </c>
      <c r="B118" s="64"/>
      <c r="C118" s="50"/>
      <c r="D118" s="50"/>
      <c r="E118" s="50">
        <f>K118</f>
        <v>1</v>
      </c>
      <c r="F118" s="40" t="s">
        <v>340</v>
      </c>
      <c r="G118" s="41" t="s">
        <v>341</v>
      </c>
      <c r="H118" s="18"/>
      <c r="I118" s="2"/>
      <c r="J118" s="2">
        <v>1</v>
      </c>
      <c r="K118" s="53">
        <f>COUNTIF(I118:J118,"&gt;0")</f>
        <v>1</v>
      </c>
      <c r="L118" s="6"/>
      <c r="M118" s="6"/>
      <c r="N118" s="6"/>
      <c r="O118" s="2"/>
      <c r="P118" s="18"/>
      <c r="Q118" s="2"/>
      <c r="R118" s="2" t="s">
        <v>1440</v>
      </c>
      <c r="S118" s="2"/>
    </row>
    <row r="119" spans="1:19" s="15" customFormat="1" x14ac:dyDescent="0.3">
      <c r="A119" s="56">
        <v>117</v>
      </c>
      <c r="B119" s="64"/>
      <c r="C119" s="50"/>
      <c r="D119" s="62">
        <f>COUNTIF(E119:E120,"&gt;0")</f>
        <v>1</v>
      </c>
      <c r="E119" s="62"/>
      <c r="F119" s="39" t="s">
        <v>342</v>
      </c>
      <c r="G119" s="39" t="s">
        <v>343</v>
      </c>
      <c r="H119" s="21"/>
      <c r="I119" s="265"/>
      <c r="J119" s="11"/>
      <c r="K119" s="61"/>
      <c r="L119" s="6"/>
      <c r="M119" s="6"/>
      <c r="N119" s="6"/>
      <c r="O119" s="2"/>
      <c r="P119" s="18"/>
      <c r="Q119" s="2"/>
      <c r="R119" s="2"/>
      <c r="S119" s="2"/>
    </row>
    <row r="120" spans="1:19" s="15" customFormat="1" x14ac:dyDescent="0.3">
      <c r="A120" s="56">
        <v>118</v>
      </c>
      <c r="B120" s="64"/>
      <c r="C120" s="50"/>
      <c r="D120" s="50"/>
      <c r="E120" s="50">
        <f>K120</f>
        <v>1</v>
      </c>
      <c r="F120" s="40" t="s">
        <v>344</v>
      </c>
      <c r="G120" s="41" t="s">
        <v>345</v>
      </c>
      <c r="H120" s="18"/>
      <c r="I120" s="2"/>
      <c r="J120" s="2">
        <v>1</v>
      </c>
      <c r="K120" s="53">
        <f>COUNTIF(I120:J120,"&gt;0")</f>
        <v>1</v>
      </c>
      <c r="L120" s="6"/>
      <c r="M120" s="6"/>
      <c r="N120" s="6"/>
      <c r="O120" s="2"/>
      <c r="P120" s="18"/>
      <c r="Q120" s="2"/>
      <c r="R120" s="2" t="s">
        <v>1440</v>
      </c>
      <c r="S120" s="2" t="s">
        <v>1488</v>
      </c>
    </row>
    <row r="121" spans="1:19" s="43" customFormat="1" x14ac:dyDescent="0.3">
      <c r="A121" s="56">
        <v>119</v>
      </c>
      <c r="B121" s="60"/>
      <c r="C121" s="50"/>
      <c r="D121" s="77">
        <f>COUNTIF(E121:E122,"&gt;0")</f>
        <v>1</v>
      </c>
      <c r="E121" s="77"/>
      <c r="F121" s="63" t="s">
        <v>1487</v>
      </c>
      <c r="G121" s="63" t="s">
        <v>1486</v>
      </c>
      <c r="H121" s="115"/>
      <c r="I121" s="264"/>
      <c r="J121" s="11"/>
      <c r="K121" s="61"/>
      <c r="L121" s="6"/>
      <c r="M121" s="6"/>
      <c r="N121" s="6"/>
      <c r="O121" s="2"/>
      <c r="P121" s="18"/>
      <c r="Q121" s="2"/>
      <c r="R121" s="2"/>
      <c r="S121" s="2"/>
    </row>
    <row r="122" spans="1:19" x14ac:dyDescent="0.3">
      <c r="A122" s="56">
        <v>120</v>
      </c>
      <c r="B122" s="60"/>
      <c r="E122" s="50">
        <f>K122</f>
        <v>1</v>
      </c>
      <c r="F122" s="40" t="s">
        <v>346</v>
      </c>
      <c r="G122" s="41" t="s">
        <v>347</v>
      </c>
      <c r="I122" s="2">
        <v>1</v>
      </c>
      <c r="K122" s="53">
        <f>COUNTIF(I122:J122,"&gt;0")</f>
        <v>1</v>
      </c>
      <c r="R122" s="2">
        <v>1</v>
      </c>
    </row>
    <row r="123" spans="1:19" s="15" customFormat="1" x14ac:dyDescent="0.3">
      <c r="A123" s="56">
        <v>121</v>
      </c>
      <c r="B123" s="64"/>
      <c r="C123" s="50"/>
      <c r="D123" s="62">
        <f>COUNTIF(E123:E124,"&gt;0")</f>
        <v>1</v>
      </c>
      <c r="E123" s="62"/>
      <c r="F123" s="39" t="s">
        <v>1485</v>
      </c>
      <c r="G123" s="39" t="s">
        <v>348</v>
      </c>
      <c r="H123" s="21"/>
      <c r="I123" s="265"/>
      <c r="J123" s="11"/>
      <c r="K123" s="61"/>
      <c r="L123" s="6"/>
      <c r="M123" s="6"/>
      <c r="N123" s="6"/>
      <c r="O123" s="2"/>
      <c r="P123" s="18"/>
      <c r="Q123" s="2"/>
      <c r="R123" s="2"/>
      <c r="S123" s="2"/>
    </row>
    <row r="124" spans="1:19" s="15" customFormat="1" x14ac:dyDescent="0.3">
      <c r="A124" s="56">
        <v>122</v>
      </c>
      <c r="B124" s="64"/>
      <c r="C124" s="50"/>
      <c r="D124" s="50"/>
      <c r="E124" s="50">
        <f>K124</f>
        <v>1</v>
      </c>
      <c r="F124" s="40" t="s">
        <v>349</v>
      </c>
      <c r="G124" s="41" t="s">
        <v>350</v>
      </c>
      <c r="H124" s="18"/>
      <c r="I124" s="2"/>
      <c r="J124" s="2">
        <v>1</v>
      </c>
      <c r="K124" s="53">
        <f>COUNTIF(I124:J124,"&gt;0")</f>
        <v>1</v>
      </c>
      <c r="L124" s="6"/>
      <c r="M124" s="6"/>
      <c r="N124" s="6"/>
      <c r="O124" s="2"/>
      <c r="P124" s="18"/>
      <c r="Q124" s="2"/>
      <c r="R124" s="2"/>
      <c r="S124" s="2"/>
    </row>
    <row r="125" spans="1:19" s="15" customFormat="1" x14ac:dyDescent="0.3">
      <c r="A125" s="56">
        <v>123</v>
      </c>
      <c r="B125" s="64"/>
      <c r="C125" s="50"/>
      <c r="D125" s="62">
        <f>COUNTIF(E125:E127,"&gt;0")</f>
        <v>2</v>
      </c>
      <c r="E125" s="62"/>
      <c r="F125" s="39" t="s">
        <v>351</v>
      </c>
      <c r="G125" s="39" t="s">
        <v>352</v>
      </c>
      <c r="H125" s="21"/>
      <c r="I125" s="265"/>
      <c r="J125" s="11"/>
      <c r="K125" s="61"/>
      <c r="L125" s="6"/>
      <c r="M125" s="6"/>
      <c r="N125" s="6"/>
      <c r="O125" s="2"/>
      <c r="P125" s="18"/>
      <c r="Q125" s="2"/>
      <c r="R125" s="2"/>
      <c r="S125" s="2"/>
    </row>
    <row r="126" spans="1:19" s="15" customFormat="1" x14ac:dyDescent="0.3">
      <c r="A126" s="56">
        <v>124</v>
      </c>
      <c r="B126" s="64"/>
      <c r="C126" s="50"/>
      <c r="D126" s="50"/>
      <c r="E126" s="50">
        <f>K126</f>
        <v>1</v>
      </c>
      <c r="F126" s="40" t="s">
        <v>353</v>
      </c>
      <c r="G126" s="41" t="s">
        <v>354</v>
      </c>
      <c r="H126" s="18"/>
      <c r="I126" s="2"/>
      <c r="J126" s="2">
        <v>1</v>
      </c>
      <c r="K126" s="53">
        <f>COUNTIF(I126:J126,"&gt;0")</f>
        <v>1</v>
      </c>
      <c r="L126" s="6"/>
      <c r="M126" s="6"/>
      <c r="N126" s="6"/>
      <c r="O126" s="2"/>
      <c r="P126" s="18"/>
      <c r="Q126" s="2"/>
      <c r="R126" s="2" t="s">
        <v>1440</v>
      </c>
      <c r="S126" s="2" t="s">
        <v>74</v>
      </c>
    </row>
    <row r="127" spans="1:19" s="15" customFormat="1" x14ac:dyDescent="0.3">
      <c r="A127" s="56">
        <v>125</v>
      </c>
      <c r="B127" s="64"/>
      <c r="C127" s="50"/>
      <c r="D127" s="50"/>
      <c r="E127" s="50">
        <f>K127</f>
        <v>1</v>
      </c>
      <c r="F127" s="40" t="s">
        <v>355</v>
      </c>
      <c r="G127" s="41" t="s">
        <v>356</v>
      </c>
      <c r="H127" s="18"/>
      <c r="I127" s="2"/>
      <c r="J127" s="2">
        <v>1</v>
      </c>
      <c r="K127" s="53">
        <f>COUNTIF(I127:J127,"&gt;0")</f>
        <v>1</v>
      </c>
      <c r="L127" s="6"/>
      <c r="M127" s="6"/>
      <c r="N127" s="6"/>
      <c r="O127" s="2"/>
      <c r="P127" s="18"/>
      <c r="Q127" s="2"/>
      <c r="R127" s="2"/>
      <c r="S127" s="2"/>
    </row>
    <row r="128" spans="1:19" s="15" customFormat="1" x14ac:dyDescent="0.3">
      <c r="A128" s="56">
        <v>126</v>
      </c>
      <c r="B128" s="64"/>
      <c r="C128" s="50"/>
      <c r="D128" s="62">
        <f>COUNTIF(E128:E129,"&gt;0")</f>
        <v>1</v>
      </c>
      <c r="E128" s="62"/>
      <c r="F128" s="39" t="s">
        <v>1484</v>
      </c>
      <c r="G128" s="39" t="s">
        <v>357</v>
      </c>
      <c r="H128" s="21"/>
      <c r="I128" s="265"/>
      <c r="J128" s="11"/>
      <c r="K128" s="61"/>
      <c r="L128" s="6"/>
      <c r="M128" s="6"/>
      <c r="N128" s="6"/>
      <c r="O128" s="2"/>
      <c r="P128" s="18"/>
      <c r="Q128" s="2"/>
      <c r="R128" s="2"/>
      <c r="S128" s="2"/>
    </row>
    <row r="129" spans="1:19" s="15" customFormat="1" x14ac:dyDescent="0.3">
      <c r="A129" s="56">
        <v>127</v>
      </c>
      <c r="B129" s="64"/>
      <c r="C129" s="50"/>
      <c r="D129" s="50"/>
      <c r="E129" s="50">
        <f>K129</f>
        <v>1</v>
      </c>
      <c r="F129" s="40" t="s">
        <v>358</v>
      </c>
      <c r="G129" s="41" t="s">
        <v>359</v>
      </c>
      <c r="H129" s="18"/>
      <c r="I129" s="2"/>
      <c r="J129" s="2">
        <v>1</v>
      </c>
      <c r="K129" s="53">
        <f>COUNTIF(I129:J129,"&gt;0")</f>
        <v>1</v>
      </c>
      <c r="L129" s="6"/>
      <c r="M129" s="6"/>
      <c r="N129" s="6"/>
      <c r="O129" s="2"/>
      <c r="P129" s="18"/>
      <c r="Q129" s="2"/>
      <c r="R129" s="2"/>
      <c r="S129" s="2"/>
    </row>
    <row r="130" spans="1:19" x14ac:dyDescent="0.3">
      <c r="A130" s="56">
        <v>128</v>
      </c>
      <c r="D130" s="62">
        <f>COUNTIF(E130:E134,"&gt;0")</f>
        <v>4</v>
      </c>
      <c r="E130" s="62"/>
      <c r="F130" s="63" t="s">
        <v>1483</v>
      </c>
      <c r="G130" s="63" t="s">
        <v>360</v>
      </c>
      <c r="H130" s="115"/>
      <c r="I130" s="11"/>
      <c r="J130" s="11"/>
      <c r="K130" s="61"/>
    </row>
    <row r="131" spans="1:19" x14ac:dyDescent="0.3">
      <c r="A131" s="56">
        <v>129</v>
      </c>
      <c r="E131" s="50">
        <f>K131</f>
        <v>2</v>
      </c>
      <c r="F131" s="71" t="s">
        <v>361</v>
      </c>
      <c r="G131" s="1" t="s">
        <v>362</v>
      </c>
      <c r="I131" s="2">
        <v>1</v>
      </c>
      <c r="J131" s="2">
        <v>1</v>
      </c>
      <c r="K131" s="53">
        <f>COUNTIF(I131:J131,"&gt;0")</f>
        <v>2</v>
      </c>
    </row>
    <row r="132" spans="1:19" x14ac:dyDescent="0.3">
      <c r="A132" s="56">
        <v>130</v>
      </c>
      <c r="E132" s="50">
        <f>K132</f>
        <v>2</v>
      </c>
      <c r="F132" s="40" t="s">
        <v>363</v>
      </c>
      <c r="G132" s="41" t="s">
        <v>364</v>
      </c>
      <c r="I132" s="2">
        <v>1</v>
      </c>
      <c r="J132" s="2">
        <v>1</v>
      </c>
      <c r="K132" s="53">
        <f>COUNTIF(I132:J132,"&gt;0")</f>
        <v>2</v>
      </c>
      <c r="R132" s="2">
        <v>1</v>
      </c>
    </row>
    <row r="133" spans="1:19" x14ac:dyDescent="0.3">
      <c r="A133" s="56">
        <v>131</v>
      </c>
      <c r="E133" s="50">
        <f>K133</f>
        <v>2</v>
      </c>
      <c r="F133" s="40" t="s">
        <v>365</v>
      </c>
      <c r="G133" s="41" t="s">
        <v>366</v>
      </c>
      <c r="I133" s="2">
        <v>1</v>
      </c>
      <c r="J133" s="2">
        <v>1</v>
      </c>
      <c r="K133" s="53">
        <f>COUNTIF(I133:J133,"&gt;0")</f>
        <v>2</v>
      </c>
    </row>
    <row r="134" spans="1:19" s="15" customFormat="1" x14ac:dyDescent="0.3">
      <c r="A134" s="56">
        <v>132</v>
      </c>
      <c r="B134" s="64"/>
      <c r="C134" s="50"/>
      <c r="D134" s="50"/>
      <c r="E134" s="50">
        <f>K134</f>
        <v>1</v>
      </c>
      <c r="F134" s="40" t="s">
        <v>367</v>
      </c>
      <c r="G134" s="41" t="s">
        <v>368</v>
      </c>
      <c r="H134" s="18"/>
      <c r="I134" s="2"/>
      <c r="J134" s="2">
        <v>1</v>
      </c>
      <c r="K134" s="53">
        <f>COUNTIF(I134:J134,"&gt;0")</f>
        <v>1</v>
      </c>
      <c r="L134" s="6"/>
      <c r="M134" s="6"/>
      <c r="N134" s="6"/>
      <c r="O134" s="2"/>
      <c r="P134" s="18"/>
      <c r="Q134" s="2"/>
      <c r="R134" s="2"/>
      <c r="S134" s="2"/>
    </row>
    <row r="135" spans="1:19" x14ac:dyDescent="0.3">
      <c r="A135" s="56">
        <v>133</v>
      </c>
      <c r="B135" s="60"/>
      <c r="D135" s="77">
        <f>COUNTIF(E135:E136,"&gt;0")</f>
        <v>1</v>
      </c>
      <c r="E135" s="62"/>
      <c r="F135" s="39" t="s">
        <v>369</v>
      </c>
      <c r="G135" s="39" t="s">
        <v>370</v>
      </c>
      <c r="H135" s="21"/>
      <c r="I135" s="11"/>
      <c r="J135" s="11"/>
      <c r="K135" s="61"/>
    </row>
    <row r="136" spans="1:19" x14ac:dyDescent="0.3">
      <c r="A136" s="56">
        <v>134</v>
      </c>
      <c r="B136" s="60"/>
      <c r="E136" s="50">
        <f>K136</f>
        <v>1</v>
      </c>
      <c r="F136" s="40" t="s">
        <v>371</v>
      </c>
      <c r="G136" s="41" t="s">
        <v>372</v>
      </c>
      <c r="I136" s="2">
        <v>1</v>
      </c>
      <c r="K136" s="53">
        <f>COUNTIF(I136:J136,"&gt;0")</f>
        <v>1</v>
      </c>
    </row>
    <row r="137" spans="1:19" s="43" customFormat="1" x14ac:dyDescent="0.3">
      <c r="A137" s="56">
        <v>135</v>
      </c>
      <c r="B137" s="60"/>
      <c r="C137" s="50"/>
      <c r="D137" s="77">
        <f>COUNTIF(E137:E138,"&gt;0")</f>
        <v>1</v>
      </c>
      <c r="E137" s="77"/>
      <c r="F137" s="63" t="s">
        <v>373</v>
      </c>
      <c r="G137" s="63" t="s">
        <v>374</v>
      </c>
      <c r="H137" s="115"/>
      <c r="I137" s="264"/>
      <c r="J137" s="11"/>
      <c r="K137" s="61"/>
      <c r="L137" s="6"/>
      <c r="M137" s="6"/>
      <c r="N137" s="6"/>
      <c r="O137" s="2"/>
      <c r="P137" s="18"/>
      <c r="Q137" s="2"/>
      <c r="R137" s="2"/>
      <c r="S137" s="2"/>
    </row>
    <row r="138" spans="1:19" x14ac:dyDescent="0.3">
      <c r="A138" s="56">
        <v>136</v>
      </c>
      <c r="B138" s="60"/>
      <c r="E138" s="50">
        <f>K138</f>
        <v>1</v>
      </c>
      <c r="F138" s="40" t="s">
        <v>375</v>
      </c>
      <c r="G138" s="41" t="s">
        <v>1482</v>
      </c>
      <c r="I138" s="2">
        <v>1</v>
      </c>
      <c r="K138" s="53">
        <f>COUNTIF(I138:J138,"&gt;0")</f>
        <v>1</v>
      </c>
    </row>
    <row r="139" spans="1:19" x14ac:dyDescent="0.3">
      <c r="A139" s="56">
        <v>137</v>
      </c>
      <c r="D139" s="62">
        <f>COUNTIF(E139:E142,"&gt;0")</f>
        <v>3</v>
      </c>
      <c r="E139" s="62"/>
      <c r="F139" s="63" t="s">
        <v>1481</v>
      </c>
      <c r="G139" s="63" t="s">
        <v>376</v>
      </c>
      <c r="H139" s="115"/>
      <c r="I139" s="11"/>
      <c r="J139" s="11"/>
      <c r="K139" s="61"/>
    </row>
    <row r="140" spans="1:19" s="15" customFormat="1" x14ac:dyDescent="0.3">
      <c r="A140" s="56">
        <v>138</v>
      </c>
      <c r="B140" s="64"/>
      <c r="C140" s="50"/>
      <c r="D140" s="50"/>
      <c r="E140" s="50">
        <f>K140</f>
        <v>1</v>
      </c>
      <c r="F140" s="40" t="s">
        <v>377</v>
      </c>
      <c r="G140" s="41" t="s">
        <v>378</v>
      </c>
      <c r="H140" s="18"/>
      <c r="I140" s="2"/>
      <c r="J140" s="2">
        <v>1</v>
      </c>
      <c r="K140" s="53">
        <f>COUNTIF(I140:J140,"&gt;0")</f>
        <v>1</v>
      </c>
      <c r="L140" s="6"/>
      <c r="M140" s="6"/>
      <c r="N140" s="6"/>
      <c r="O140" s="2"/>
      <c r="P140" s="18"/>
      <c r="Q140" s="2"/>
      <c r="R140" s="2" t="s">
        <v>1440</v>
      </c>
      <c r="S140" s="2"/>
    </row>
    <row r="141" spans="1:19" x14ac:dyDescent="0.3">
      <c r="A141" s="56">
        <v>139</v>
      </c>
      <c r="B141" s="60"/>
      <c r="E141" s="50">
        <f>K141</f>
        <v>1</v>
      </c>
      <c r="F141" s="40" t="s">
        <v>379</v>
      </c>
      <c r="G141" s="41" t="s">
        <v>380</v>
      </c>
      <c r="I141" s="2">
        <v>1</v>
      </c>
      <c r="K141" s="53">
        <f>COUNTIF(I141:J141,"&gt;0")</f>
        <v>1</v>
      </c>
      <c r="R141" s="2">
        <v>1</v>
      </c>
    </row>
    <row r="142" spans="1:19" x14ac:dyDescent="0.3">
      <c r="A142" s="56">
        <v>140</v>
      </c>
      <c r="B142" s="60"/>
      <c r="E142" s="50">
        <f>K142</f>
        <v>1</v>
      </c>
      <c r="F142" s="71" t="s">
        <v>381</v>
      </c>
      <c r="G142" s="1" t="s">
        <v>382</v>
      </c>
      <c r="I142" s="2">
        <v>1</v>
      </c>
      <c r="K142" s="53">
        <f>COUNTIF(I142:J142,"&gt;0")</f>
        <v>1</v>
      </c>
      <c r="R142" s="2">
        <v>1</v>
      </c>
    </row>
    <row r="143" spans="1:19" x14ac:dyDescent="0.3">
      <c r="A143" s="56">
        <v>141</v>
      </c>
      <c r="D143" s="62">
        <f>COUNTIF(E143:E158,"&gt;0")</f>
        <v>15</v>
      </c>
      <c r="E143" s="62"/>
      <c r="F143" s="63" t="s">
        <v>1480</v>
      </c>
      <c r="G143" s="63" t="s">
        <v>383</v>
      </c>
      <c r="H143" s="115"/>
      <c r="I143" s="11"/>
      <c r="J143" s="11"/>
      <c r="K143" s="61"/>
    </row>
    <row r="144" spans="1:19" x14ac:dyDescent="0.3">
      <c r="A144" s="56">
        <v>142</v>
      </c>
      <c r="B144" s="60"/>
      <c r="E144" s="50">
        <f t="shared" ref="E144:E158" si="10">K144</f>
        <v>1</v>
      </c>
      <c r="F144" s="71" t="s">
        <v>384</v>
      </c>
      <c r="G144" s="1" t="s">
        <v>1479</v>
      </c>
      <c r="I144" s="2">
        <v>1</v>
      </c>
      <c r="K144" s="53">
        <f t="shared" ref="K144:K158" si="11">COUNTIF(I144:J144,"&gt;0")</f>
        <v>1</v>
      </c>
    </row>
    <row r="145" spans="1:19" x14ac:dyDescent="0.3">
      <c r="A145" s="56">
        <v>143</v>
      </c>
      <c r="B145" s="60"/>
      <c r="E145" s="50">
        <f t="shared" si="10"/>
        <v>1</v>
      </c>
      <c r="F145" s="71" t="s">
        <v>385</v>
      </c>
      <c r="G145" s="1" t="s">
        <v>386</v>
      </c>
      <c r="I145" s="2">
        <v>1</v>
      </c>
      <c r="K145" s="53">
        <f t="shared" si="11"/>
        <v>1</v>
      </c>
    </row>
    <row r="146" spans="1:19" x14ac:dyDescent="0.3">
      <c r="A146" s="56">
        <v>144</v>
      </c>
      <c r="B146" s="60"/>
      <c r="E146" s="50">
        <f t="shared" si="10"/>
        <v>1</v>
      </c>
      <c r="F146" s="71" t="s">
        <v>387</v>
      </c>
      <c r="G146" s="1" t="s">
        <v>388</v>
      </c>
      <c r="I146" s="2">
        <v>1</v>
      </c>
      <c r="K146" s="53">
        <f t="shared" si="11"/>
        <v>1</v>
      </c>
    </row>
    <row r="147" spans="1:19" s="15" customFormat="1" x14ac:dyDescent="0.3">
      <c r="A147" s="56">
        <v>145</v>
      </c>
      <c r="B147" s="64"/>
      <c r="C147" s="50"/>
      <c r="D147" s="50"/>
      <c r="E147" s="50">
        <f t="shared" si="10"/>
        <v>1</v>
      </c>
      <c r="F147" s="40" t="s">
        <v>389</v>
      </c>
      <c r="G147" s="41" t="s">
        <v>390</v>
      </c>
      <c r="H147" s="18"/>
      <c r="I147" s="2"/>
      <c r="J147" s="2">
        <v>1</v>
      </c>
      <c r="K147" s="53">
        <f t="shared" si="11"/>
        <v>1</v>
      </c>
      <c r="L147" s="6"/>
      <c r="M147" s="6"/>
      <c r="N147" s="6"/>
      <c r="O147" s="2"/>
      <c r="P147" s="18"/>
      <c r="Q147" s="2"/>
      <c r="R147" s="2"/>
      <c r="S147" s="2"/>
    </row>
    <row r="148" spans="1:19" x14ac:dyDescent="0.3">
      <c r="A148" s="56">
        <v>146</v>
      </c>
      <c r="B148" s="60"/>
      <c r="E148" s="50">
        <f t="shared" si="10"/>
        <v>1</v>
      </c>
      <c r="F148" s="71" t="s">
        <v>391</v>
      </c>
      <c r="G148" s="1" t="s">
        <v>392</v>
      </c>
      <c r="I148" s="2">
        <v>1</v>
      </c>
      <c r="K148" s="53">
        <f t="shared" si="11"/>
        <v>1</v>
      </c>
      <c r="R148" s="2">
        <v>1</v>
      </c>
    </row>
    <row r="149" spans="1:19" s="15" customFormat="1" x14ac:dyDescent="0.3">
      <c r="A149" s="56">
        <v>147</v>
      </c>
      <c r="B149" s="64"/>
      <c r="C149" s="50"/>
      <c r="D149" s="50"/>
      <c r="E149" s="50">
        <f t="shared" si="10"/>
        <v>1</v>
      </c>
      <c r="F149" s="40" t="s">
        <v>393</v>
      </c>
      <c r="G149" s="41" t="s">
        <v>394</v>
      </c>
      <c r="H149" s="18"/>
      <c r="I149" s="2"/>
      <c r="J149" s="2">
        <v>1</v>
      </c>
      <c r="K149" s="53">
        <f t="shared" si="11"/>
        <v>1</v>
      </c>
      <c r="L149" s="6"/>
      <c r="M149" s="6"/>
      <c r="N149" s="6"/>
      <c r="O149" s="2"/>
      <c r="P149" s="18"/>
      <c r="Q149" s="2"/>
      <c r="R149" s="2"/>
      <c r="S149" s="2"/>
    </row>
    <row r="150" spans="1:19" s="15" customFormat="1" x14ac:dyDescent="0.3">
      <c r="A150" s="56">
        <v>148</v>
      </c>
      <c r="B150" s="64"/>
      <c r="C150" s="50"/>
      <c r="D150" s="50"/>
      <c r="E150" s="50">
        <f t="shared" si="10"/>
        <v>1</v>
      </c>
      <c r="F150" s="40" t="s">
        <v>395</v>
      </c>
      <c r="G150" s="41" t="s">
        <v>396</v>
      </c>
      <c r="H150" s="18"/>
      <c r="I150" s="2"/>
      <c r="J150" s="2">
        <v>1</v>
      </c>
      <c r="K150" s="53">
        <f t="shared" si="11"/>
        <v>1</v>
      </c>
      <c r="L150" s="6"/>
      <c r="M150" s="6"/>
      <c r="N150" s="6"/>
      <c r="O150" s="2"/>
      <c r="P150" s="18"/>
      <c r="Q150" s="2"/>
      <c r="R150" s="2"/>
      <c r="S150" s="2"/>
    </row>
    <row r="151" spans="1:19" x14ac:dyDescent="0.3">
      <c r="A151" s="56">
        <v>149</v>
      </c>
      <c r="E151" s="50">
        <f t="shared" si="10"/>
        <v>2</v>
      </c>
      <c r="F151" s="40" t="s">
        <v>397</v>
      </c>
      <c r="G151" s="41" t="s">
        <v>398</v>
      </c>
      <c r="I151" s="2">
        <v>1</v>
      </c>
      <c r="J151" s="2">
        <v>1</v>
      </c>
      <c r="K151" s="53">
        <f t="shared" si="11"/>
        <v>2</v>
      </c>
    </row>
    <row r="152" spans="1:19" x14ac:dyDescent="0.3">
      <c r="A152" s="56">
        <v>150</v>
      </c>
      <c r="B152" s="60"/>
      <c r="E152" s="50">
        <f t="shared" si="10"/>
        <v>1</v>
      </c>
      <c r="F152" s="71" t="s">
        <v>399</v>
      </c>
      <c r="G152" s="1" t="s">
        <v>400</v>
      </c>
      <c r="I152" s="2">
        <v>1</v>
      </c>
      <c r="K152" s="53">
        <f t="shared" si="11"/>
        <v>1</v>
      </c>
    </row>
    <row r="153" spans="1:19" x14ac:dyDescent="0.3">
      <c r="A153" s="56">
        <v>151</v>
      </c>
      <c r="B153" s="60"/>
      <c r="E153" s="50">
        <f t="shared" si="10"/>
        <v>1</v>
      </c>
      <c r="F153" s="71" t="s">
        <v>401</v>
      </c>
      <c r="G153" s="1" t="s">
        <v>402</v>
      </c>
      <c r="I153" s="2">
        <v>1</v>
      </c>
      <c r="K153" s="53">
        <f t="shared" si="11"/>
        <v>1</v>
      </c>
    </row>
    <row r="154" spans="1:19" s="15" customFormat="1" x14ac:dyDescent="0.3">
      <c r="A154" s="56">
        <v>152</v>
      </c>
      <c r="B154" s="64"/>
      <c r="C154" s="50"/>
      <c r="D154" s="50"/>
      <c r="E154" s="50">
        <f t="shared" si="10"/>
        <v>1</v>
      </c>
      <c r="F154" s="40" t="s">
        <v>403</v>
      </c>
      <c r="G154" s="41" t="s">
        <v>404</v>
      </c>
      <c r="H154" s="18"/>
      <c r="I154" s="2"/>
      <c r="J154" s="2">
        <v>1</v>
      </c>
      <c r="K154" s="53">
        <f t="shared" si="11"/>
        <v>1</v>
      </c>
      <c r="L154" s="6"/>
      <c r="M154" s="6"/>
      <c r="N154" s="6"/>
      <c r="O154" s="2"/>
      <c r="P154" s="18"/>
      <c r="Q154" s="2"/>
      <c r="R154" s="2"/>
      <c r="S154" s="2"/>
    </row>
    <row r="155" spans="1:19" x14ac:dyDescent="0.3">
      <c r="A155" s="56">
        <v>153</v>
      </c>
      <c r="B155" s="60"/>
      <c r="E155" s="50">
        <f t="shared" si="10"/>
        <v>1</v>
      </c>
      <c r="F155" s="40" t="s">
        <v>405</v>
      </c>
      <c r="G155" s="41" t="s">
        <v>406</v>
      </c>
      <c r="I155" s="2">
        <v>1</v>
      </c>
      <c r="K155" s="53">
        <f t="shared" si="11"/>
        <v>1</v>
      </c>
    </row>
    <row r="156" spans="1:19" x14ac:dyDescent="0.3">
      <c r="A156" s="56">
        <v>154</v>
      </c>
      <c r="B156" s="60"/>
      <c r="E156" s="50">
        <f t="shared" si="10"/>
        <v>1</v>
      </c>
      <c r="F156" s="40" t="s">
        <v>407</v>
      </c>
      <c r="G156" s="41" t="s">
        <v>408</v>
      </c>
      <c r="I156" s="2">
        <v>1</v>
      </c>
      <c r="K156" s="53">
        <f t="shared" si="11"/>
        <v>1</v>
      </c>
      <c r="R156" s="2">
        <v>1</v>
      </c>
    </row>
    <row r="157" spans="1:19" s="15" customFormat="1" x14ac:dyDescent="0.3">
      <c r="A157" s="56">
        <v>155</v>
      </c>
      <c r="B157" s="266"/>
      <c r="C157" s="50"/>
      <c r="D157" s="50"/>
      <c r="E157" s="50">
        <f t="shared" si="10"/>
        <v>1</v>
      </c>
      <c r="F157" s="40" t="s">
        <v>409</v>
      </c>
      <c r="G157" s="41" t="s">
        <v>410</v>
      </c>
      <c r="H157" s="18"/>
      <c r="I157" s="2"/>
      <c r="J157" s="2">
        <v>1</v>
      </c>
      <c r="K157" s="53">
        <f t="shared" si="11"/>
        <v>1</v>
      </c>
      <c r="L157" s="6"/>
      <c r="M157" s="6"/>
      <c r="N157" s="6"/>
      <c r="O157" s="2"/>
      <c r="P157" s="18"/>
      <c r="Q157" s="2"/>
      <c r="R157" s="2"/>
      <c r="S157" s="2"/>
    </row>
    <row r="158" spans="1:19" s="15" customFormat="1" x14ac:dyDescent="0.3">
      <c r="A158" s="56">
        <v>156</v>
      </c>
      <c r="B158" s="64"/>
      <c r="C158" s="50"/>
      <c r="D158" s="50"/>
      <c r="E158" s="50">
        <f t="shared" si="10"/>
        <v>1</v>
      </c>
      <c r="F158" s="40" t="s">
        <v>411</v>
      </c>
      <c r="G158" s="41" t="s">
        <v>412</v>
      </c>
      <c r="H158" s="18"/>
      <c r="I158" s="2"/>
      <c r="J158" s="2">
        <v>1</v>
      </c>
      <c r="K158" s="53">
        <f t="shared" si="11"/>
        <v>1</v>
      </c>
      <c r="L158" s="6"/>
      <c r="M158" s="6"/>
      <c r="N158" s="6"/>
      <c r="O158" s="2"/>
      <c r="P158" s="18"/>
      <c r="Q158" s="2"/>
      <c r="R158" s="2" t="s">
        <v>74</v>
      </c>
      <c r="S158" s="2"/>
    </row>
    <row r="159" spans="1:19" s="15" customFormat="1" x14ac:dyDescent="0.3">
      <c r="A159" s="56">
        <v>157</v>
      </c>
      <c r="B159" s="64"/>
      <c r="C159" s="50"/>
      <c r="D159" s="62">
        <f>COUNTIF(E159:E160,"&gt;0")</f>
        <v>1</v>
      </c>
      <c r="E159" s="62"/>
      <c r="F159" s="39" t="s">
        <v>1478</v>
      </c>
      <c r="G159" s="39" t="s">
        <v>413</v>
      </c>
      <c r="H159" s="21"/>
      <c r="I159" s="265"/>
      <c r="J159" s="11"/>
      <c r="K159" s="61"/>
      <c r="L159" s="6"/>
      <c r="M159" s="6"/>
      <c r="N159" s="6"/>
      <c r="O159" s="2"/>
      <c r="P159" s="18"/>
      <c r="Q159" s="2"/>
      <c r="R159" s="2"/>
      <c r="S159" s="2"/>
    </row>
    <row r="160" spans="1:19" s="15" customFormat="1" x14ac:dyDescent="0.3">
      <c r="A160" s="56">
        <v>158</v>
      </c>
      <c r="B160" s="64"/>
      <c r="C160" s="50"/>
      <c r="D160" s="50"/>
      <c r="E160" s="50">
        <f>K160</f>
        <v>1</v>
      </c>
      <c r="F160" s="40" t="s">
        <v>414</v>
      </c>
      <c r="G160" s="41" t="s">
        <v>415</v>
      </c>
      <c r="H160" s="18"/>
      <c r="I160" s="2"/>
      <c r="J160" s="2">
        <v>1</v>
      </c>
      <c r="K160" s="53">
        <f>COUNTIF(I160:J160,"&gt;0")</f>
        <v>1</v>
      </c>
      <c r="L160" s="6"/>
      <c r="M160" s="6"/>
      <c r="N160" s="6"/>
      <c r="O160" s="2"/>
      <c r="P160" s="18"/>
      <c r="Q160" s="2"/>
      <c r="R160" s="2"/>
      <c r="S160" s="2"/>
    </row>
    <row r="161" spans="1:19" s="15" customFormat="1" x14ac:dyDescent="0.3">
      <c r="A161" s="56">
        <v>159</v>
      </c>
      <c r="B161" s="64"/>
      <c r="C161" s="50"/>
      <c r="D161" s="62">
        <f>COUNTIF(E161:E163,"&gt;0")</f>
        <v>2</v>
      </c>
      <c r="E161" s="62"/>
      <c r="F161" s="39" t="s">
        <v>1477</v>
      </c>
      <c r="G161" s="39" t="s">
        <v>416</v>
      </c>
      <c r="H161" s="21"/>
      <c r="I161" s="265"/>
      <c r="J161" s="11"/>
      <c r="K161" s="61"/>
      <c r="L161" s="6"/>
      <c r="M161" s="6"/>
      <c r="N161" s="6"/>
      <c r="O161" s="2"/>
      <c r="P161" s="18"/>
      <c r="Q161" s="2"/>
      <c r="R161" s="2"/>
      <c r="S161" s="2"/>
    </row>
    <row r="162" spans="1:19" s="15" customFormat="1" x14ac:dyDescent="0.3">
      <c r="A162" s="56">
        <v>160</v>
      </c>
      <c r="B162" s="64"/>
      <c r="C162" s="50"/>
      <c r="D162" s="50"/>
      <c r="E162" s="50">
        <f>K162</f>
        <v>1</v>
      </c>
      <c r="F162" s="40" t="s">
        <v>417</v>
      </c>
      <c r="G162" s="41" t="s">
        <v>418</v>
      </c>
      <c r="H162" s="18"/>
      <c r="I162" s="2"/>
      <c r="J162" s="2">
        <v>1</v>
      </c>
      <c r="K162" s="53">
        <f>COUNTIF(I162:J162,"&gt;0")</f>
        <v>1</v>
      </c>
      <c r="L162" s="6"/>
      <c r="M162" s="6"/>
      <c r="N162" s="6"/>
      <c r="O162" s="2"/>
      <c r="P162" s="18"/>
      <c r="Q162" s="2"/>
      <c r="R162" s="2"/>
      <c r="S162" s="2"/>
    </row>
    <row r="163" spans="1:19" s="15" customFormat="1" x14ac:dyDescent="0.3">
      <c r="A163" s="56">
        <v>161</v>
      </c>
      <c r="B163" s="266"/>
      <c r="C163" s="50"/>
      <c r="D163" s="50"/>
      <c r="E163" s="50">
        <f>K163</f>
        <v>1</v>
      </c>
      <c r="F163" s="40" t="s">
        <v>419</v>
      </c>
      <c r="G163" s="41" t="s">
        <v>420</v>
      </c>
      <c r="H163" s="18"/>
      <c r="I163" s="2"/>
      <c r="J163" s="2">
        <v>1</v>
      </c>
      <c r="K163" s="53">
        <f>COUNTIF(I163:J163,"&gt;0")</f>
        <v>1</v>
      </c>
      <c r="L163" s="6"/>
      <c r="M163" s="6"/>
      <c r="N163" s="6"/>
      <c r="O163" s="2"/>
      <c r="P163" s="18"/>
      <c r="Q163" s="2"/>
      <c r="R163" s="2"/>
      <c r="S163" s="2"/>
    </row>
    <row r="164" spans="1:19" s="15" customFormat="1" x14ac:dyDescent="0.3">
      <c r="A164" s="56">
        <v>162</v>
      </c>
      <c r="B164" s="64"/>
      <c r="C164" s="50"/>
      <c r="D164" s="62">
        <f>COUNTIF(E164:E165,"&gt;0")</f>
        <v>1</v>
      </c>
      <c r="E164" s="62"/>
      <c r="F164" s="39" t="s">
        <v>1476</v>
      </c>
      <c r="G164" s="39" t="s">
        <v>421</v>
      </c>
      <c r="H164" s="21"/>
      <c r="I164" s="265"/>
      <c r="J164" s="11"/>
      <c r="K164" s="61"/>
      <c r="L164" s="6"/>
      <c r="M164" s="6"/>
      <c r="N164" s="6"/>
      <c r="O164" s="2"/>
      <c r="P164" s="18"/>
      <c r="Q164" s="2"/>
      <c r="R164" s="2"/>
      <c r="S164" s="2"/>
    </row>
    <row r="165" spans="1:19" s="15" customFormat="1" x14ac:dyDescent="0.3">
      <c r="A165" s="56">
        <v>163</v>
      </c>
      <c r="B165" s="64"/>
      <c r="C165" s="50"/>
      <c r="D165" s="50"/>
      <c r="E165" s="50">
        <f>K165</f>
        <v>1</v>
      </c>
      <c r="F165" s="40" t="s">
        <v>422</v>
      </c>
      <c r="G165" s="41" t="s">
        <v>423</v>
      </c>
      <c r="H165" s="18"/>
      <c r="I165" s="2"/>
      <c r="J165" s="2">
        <v>1</v>
      </c>
      <c r="K165" s="53">
        <f>COUNTIF(I165:J165,"&gt;0")</f>
        <v>1</v>
      </c>
      <c r="L165" s="6"/>
      <c r="M165" s="6"/>
      <c r="N165" s="6"/>
      <c r="O165" s="2"/>
      <c r="P165" s="18"/>
      <c r="Q165" s="2"/>
      <c r="R165" s="2"/>
      <c r="S165" s="2"/>
    </row>
    <row r="166" spans="1:19" x14ac:dyDescent="0.3">
      <c r="A166" s="56">
        <v>164</v>
      </c>
      <c r="D166" s="62">
        <f>COUNTIF(E166:E168,"&gt;0")</f>
        <v>2</v>
      </c>
      <c r="E166" s="62"/>
      <c r="F166" s="39" t="s">
        <v>1475</v>
      </c>
      <c r="G166" s="39" t="s">
        <v>424</v>
      </c>
      <c r="H166" s="21"/>
      <c r="I166" s="11"/>
      <c r="J166" s="11"/>
      <c r="K166" s="61"/>
    </row>
    <row r="167" spans="1:19" s="15" customFormat="1" x14ac:dyDescent="0.3">
      <c r="A167" s="56">
        <v>165</v>
      </c>
      <c r="B167" s="64"/>
      <c r="C167" s="50"/>
      <c r="D167" s="50"/>
      <c r="E167" s="50">
        <f>K167</f>
        <v>1</v>
      </c>
      <c r="F167" s="40" t="s">
        <v>425</v>
      </c>
      <c r="G167" s="41" t="s">
        <v>426</v>
      </c>
      <c r="H167" s="18"/>
      <c r="I167" s="2"/>
      <c r="J167" s="2">
        <v>1</v>
      </c>
      <c r="K167" s="53">
        <f>COUNTIF(I167:J167,"&gt;0")</f>
        <v>1</v>
      </c>
      <c r="L167" s="6"/>
      <c r="M167" s="6"/>
      <c r="N167" s="6"/>
      <c r="O167" s="2"/>
      <c r="P167" s="18"/>
      <c r="Q167" s="2"/>
      <c r="R167" s="2"/>
      <c r="S167" s="2"/>
    </row>
    <row r="168" spans="1:19" x14ac:dyDescent="0.3">
      <c r="A168" s="56">
        <v>166</v>
      </c>
      <c r="B168" s="60"/>
      <c r="E168" s="50">
        <f>K168</f>
        <v>1</v>
      </c>
      <c r="F168" s="40" t="s">
        <v>427</v>
      </c>
      <c r="G168" s="41" t="s">
        <v>428</v>
      </c>
      <c r="I168" s="2">
        <v>1</v>
      </c>
      <c r="K168" s="53">
        <f>COUNTIF(I168:J168,"&gt;0")</f>
        <v>1</v>
      </c>
      <c r="R168" s="2">
        <v>1</v>
      </c>
    </row>
    <row r="169" spans="1:19" x14ac:dyDescent="0.3">
      <c r="A169" s="56">
        <v>167</v>
      </c>
      <c r="C169" s="57">
        <f>COUNTIF(D169:D194,"&gt;0")</f>
        <v>5</v>
      </c>
      <c r="D169" s="57"/>
      <c r="E169" s="57"/>
      <c r="F169" s="37" t="s">
        <v>429</v>
      </c>
      <c r="G169" s="37" t="s">
        <v>430</v>
      </c>
      <c r="H169" s="27"/>
      <c r="I169" s="9"/>
      <c r="J169" s="9"/>
      <c r="K169" s="59"/>
    </row>
    <row r="170" spans="1:19" x14ac:dyDescent="0.3">
      <c r="A170" s="56">
        <v>168</v>
      </c>
      <c r="D170" s="62">
        <f>COUNTIF(E170:E172,"&gt;0")</f>
        <v>2</v>
      </c>
      <c r="E170" s="62"/>
      <c r="F170" s="39" t="s">
        <v>431</v>
      </c>
      <c r="G170" s="39" t="s">
        <v>432</v>
      </c>
      <c r="H170" s="21"/>
      <c r="I170" s="11"/>
      <c r="J170" s="11"/>
      <c r="K170" s="61"/>
    </row>
    <row r="171" spans="1:19" s="15" customFormat="1" x14ac:dyDescent="0.3">
      <c r="A171" s="56">
        <v>169</v>
      </c>
      <c r="B171" s="64"/>
      <c r="C171" s="50"/>
      <c r="D171" s="50"/>
      <c r="E171" s="50">
        <f>K171</f>
        <v>1</v>
      </c>
      <c r="F171" s="40" t="s">
        <v>433</v>
      </c>
      <c r="G171" s="41" t="s">
        <v>434</v>
      </c>
      <c r="H171" s="18"/>
      <c r="I171" s="2"/>
      <c r="J171" s="2">
        <v>1</v>
      </c>
      <c r="K171" s="53">
        <f>COUNTIF(I171:J171,"&gt;0")</f>
        <v>1</v>
      </c>
      <c r="L171" s="6"/>
      <c r="M171" s="6"/>
      <c r="N171" s="6"/>
      <c r="O171" s="2"/>
      <c r="P171" s="18"/>
      <c r="Q171" s="2"/>
      <c r="R171" s="2"/>
      <c r="S171" s="2"/>
    </row>
    <row r="172" spans="1:19" x14ac:dyDescent="0.3">
      <c r="A172" s="56">
        <v>170</v>
      </c>
      <c r="B172" s="60"/>
      <c r="E172" s="50">
        <f>K172</f>
        <v>1</v>
      </c>
      <c r="F172" s="40" t="s">
        <v>435</v>
      </c>
      <c r="G172" s="41" t="s">
        <v>436</v>
      </c>
      <c r="I172" s="2">
        <v>1</v>
      </c>
      <c r="K172" s="53">
        <f>COUNTIF(I172:J172,"&gt;0")</f>
        <v>1</v>
      </c>
      <c r="R172" s="2">
        <v>1</v>
      </c>
    </row>
    <row r="173" spans="1:19" s="15" customFormat="1" x14ac:dyDescent="0.3">
      <c r="A173" s="56">
        <v>171</v>
      </c>
      <c r="B173" s="64"/>
      <c r="C173" s="50"/>
      <c r="D173" s="62">
        <f>COUNTIF(E173:E180,"&gt;0")</f>
        <v>7</v>
      </c>
      <c r="E173" s="62"/>
      <c r="F173" s="39" t="s">
        <v>1474</v>
      </c>
      <c r="G173" s="39" t="s">
        <v>437</v>
      </c>
      <c r="H173" s="21"/>
      <c r="I173" s="265"/>
      <c r="J173" s="11"/>
      <c r="K173" s="61"/>
      <c r="L173" s="6"/>
      <c r="M173" s="6"/>
      <c r="N173" s="6"/>
      <c r="O173" s="2"/>
      <c r="P173" s="18"/>
      <c r="Q173" s="2"/>
      <c r="R173" s="2"/>
      <c r="S173" s="2"/>
    </row>
    <row r="174" spans="1:19" s="15" customFormat="1" x14ac:dyDescent="0.3">
      <c r="A174" s="56">
        <v>172</v>
      </c>
      <c r="B174" s="64"/>
      <c r="C174" s="50"/>
      <c r="D174" s="50"/>
      <c r="E174" s="50">
        <f t="shared" ref="E174:E180" si="12">K174</f>
        <v>1</v>
      </c>
      <c r="F174" s="40" t="s">
        <v>438</v>
      </c>
      <c r="G174" s="41" t="s">
        <v>439</v>
      </c>
      <c r="H174" s="18"/>
      <c r="I174" s="2"/>
      <c r="J174" s="2">
        <v>1</v>
      </c>
      <c r="K174" s="53">
        <f t="shared" ref="K174:K180" si="13">COUNTIF(I174:J174,"&gt;0")</f>
        <v>1</v>
      </c>
      <c r="L174" s="6"/>
      <c r="M174" s="6"/>
      <c r="N174" s="6"/>
      <c r="O174" s="2"/>
      <c r="P174" s="18"/>
      <c r="Q174" s="2"/>
      <c r="R174" s="2"/>
      <c r="S174" s="2"/>
    </row>
    <row r="175" spans="1:19" s="15" customFormat="1" x14ac:dyDescent="0.3">
      <c r="A175" s="56">
        <v>173</v>
      </c>
      <c r="B175" s="64"/>
      <c r="C175" s="50"/>
      <c r="D175" s="50"/>
      <c r="E175" s="50">
        <f t="shared" si="12"/>
        <v>1</v>
      </c>
      <c r="F175" s="40" t="s">
        <v>440</v>
      </c>
      <c r="G175" s="41" t="s">
        <v>1473</v>
      </c>
      <c r="H175" s="18"/>
      <c r="I175" s="2"/>
      <c r="J175" s="2">
        <v>1</v>
      </c>
      <c r="K175" s="53">
        <f t="shared" si="13"/>
        <v>1</v>
      </c>
      <c r="L175" s="6"/>
      <c r="M175" s="6"/>
      <c r="N175" s="6"/>
      <c r="O175" s="2"/>
      <c r="P175" s="18"/>
      <c r="Q175" s="2"/>
      <c r="R175" s="2"/>
      <c r="S175" s="2"/>
    </row>
    <row r="176" spans="1:19" s="15" customFormat="1" x14ac:dyDescent="0.3">
      <c r="A176" s="56">
        <v>174</v>
      </c>
      <c r="B176" s="64"/>
      <c r="C176" s="50"/>
      <c r="D176" s="50"/>
      <c r="E176" s="50">
        <f t="shared" si="12"/>
        <v>1</v>
      </c>
      <c r="F176" s="40" t="s">
        <v>441</v>
      </c>
      <c r="G176" s="41" t="s">
        <v>442</v>
      </c>
      <c r="H176" s="18"/>
      <c r="I176" s="2"/>
      <c r="J176" s="2">
        <v>1</v>
      </c>
      <c r="K176" s="53">
        <f t="shared" si="13"/>
        <v>1</v>
      </c>
      <c r="L176" s="6"/>
      <c r="M176" s="6"/>
      <c r="N176" s="6"/>
      <c r="O176" s="2"/>
      <c r="P176" s="18"/>
      <c r="Q176" s="2"/>
      <c r="R176" s="2"/>
      <c r="S176" s="2"/>
    </row>
    <row r="177" spans="1:19" s="15" customFormat="1" x14ac:dyDescent="0.3">
      <c r="A177" s="56">
        <v>175</v>
      </c>
      <c r="B177" s="64"/>
      <c r="C177" s="50"/>
      <c r="D177" s="50"/>
      <c r="E177" s="50">
        <f t="shared" si="12"/>
        <v>1</v>
      </c>
      <c r="F177" s="40" t="s">
        <v>443</v>
      </c>
      <c r="G177" s="41" t="s">
        <v>444</v>
      </c>
      <c r="H177" s="18"/>
      <c r="I177" s="2"/>
      <c r="J177" s="2">
        <v>1</v>
      </c>
      <c r="K177" s="53">
        <f t="shared" si="13"/>
        <v>1</v>
      </c>
      <c r="L177" s="6"/>
      <c r="M177" s="6"/>
      <c r="N177" s="6"/>
      <c r="O177" s="2"/>
      <c r="P177" s="18"/>
      <c r="Q177" s="2"/>
      <c r="R177" s="2"/>
      <c r="S177" s="2"/>
    </row>
    <row r="178" spans="1:19" s="15" customFormat="1" x14ac:dyDescent="0.3">
      <c r="A178" s="56">
        <v>176</v>
      </c>
      <c r="B178" s="64"/>
      <c r="C178" s="50"/>
      <c r="D178" s="50"/>
      <c r="E178" s="50">
        <f t="shared" si="12"/>
        <v>1</v>
      </c>
      <c r="F178" s="40" t="s">
        <v>445</v>
      </c>
      <c r="G178" s="41" t="s">
        <v>446</v>
      </c>
      <c r="H178" s="18"/>
      <c r="I178" s="2"/>
      <c r="J178" s="2">
        <v>1</v>
      </c>
      <c r="K178" s="53">
        <f t="shared" si="13"/>
        <v>1</v>
      </c>
      <c r="L178" s="6"/>
      <c r="M178" s="6"/>
      <c r="N178" s="6"/>
      <c r="O178" s="2"/>
      <c r="P178" s="18"/>
      <c r="Q178" s="2"/>
      <c r="R178" s="2"/>
      <c r="S178" s="2"/>
    </row>
    <row r="179" spans="1:19" s="15" customFormat="1" x14ac:dyDescent="0.3">
      <c r="A179" s="56">
        <v>177</v>
      </c>
      <c r="B179" s="64"/>
      <c r="C179" s="50"/>
      <c r="D179" s="50"/>
      <c r="E179" s="50">
        <f t="shared" si="12"/>
        <v>1</v>
      </c>
      <c r="F179" s="40" t="s">
        <v>447</v>
      </c>
      <c r="G179" s="41" t="s">
        <v>1472</v>
      </c>
      <c r="H179" s="18"/>
      <c r="I179" s="2"/>
      <c r="J179" s="2">
        <v>1</v>
      </c>
      <c r="K179" s="53">
        <f t="shared" si="13"/>
        <v>1</v>
      </c>
      <c r="L179" s="6"/>
      <c r="M179" s="6"/>
      <c r="N179" s="6"/>
      <c r="O179" s="2"/>
      <c r="P179" s="18"/>
      <c r="Q179" s="2"/>
      <c r="R179" s="2"/>
      <c r="S179" s="2"/>
    </row>
    <row r="180" spans="1:19" s="15" customFormat="1" x14ac:dyDescent="0.3">
      <c r="A180" s="56">
        <v>178</v>
      </c>
      <c r="B180" s="64"/>
      <c r="C180" s="50"/>
      <c r="D180" s="50"/>
      <c r="E180" s="50">
        <f t="shared" si="12"/>
        <v>1</v>
      </c>
      <c r="F180" s="40" t="s">
        <v>448</v>
      </c>
      <c r="G180" s="41" t="s">
        <v>449</v>
      </c>
      <c r="H180" s="18"/>
      <c r="I180" s="2"/>
      <c r="J180" s="2">
        <v>1</v>
      </c>
      <c r="K180" s="53">
        <f t="shared" si="13"/>
        <v>1</v>
      </c>
      <c r="L180" s="6"/>
      <c r="M180" s="6"/>
      <c r="N180" s="6"/>
      <c r="O180" s="2"/>
      <c r="P180" s="18"/>
      <c r="Q180" s="2"/>
      <c r="R180" s="2"/>
      <c r="S180" s="2"/>
    </row>
    <row r="181" spans="1:19" s="15" customFormat="1" x14ac:dyDescent="0.3">
      <c r="A181" s="56">
        <v>179</v>
      </c>
      <c r="B181" s="64"/>
      <c r="C181" s="50"/>
      <c r="D181" s="62">
        <f>COUNTIF(E181:E182,"&gt;0")</f>
        <v>1</v>
      </c>
      <c r="E181" s="62"/>
      <c r="F181" s="39" t="s">
        <v>450</v>
      </c>
      <c r="G181" s="39" t="s">
        <v>451</v>
      </c>
      <c r="H181" s="21"/>
      <c r="I181" s="265"/>
      <c r="J181" s="11"/>
      <c r="K181" s="61"/>
      <c r="L181" s="6"/>
      <c r="M181" s="6"/>
      <c r="N181" s="6"/>
      <c r="O181" s="2"/>
      <c r="P181" s="18"/>
      <c r="Q181" s="2"/>
      <c r="R181" s="2"/>
      <c r="S181" s="2"/>
    </row>
    <row r="182" spans="1:19" s="15" customFormat="1" x14ac:dyDescent="0.3">
      <c r="A182" s="56">
        <v>180</v>
      </c>
      <c r="B182" s="64"/>
      <c r="C182" s="50"/>
      <c r="D182" s="50"/>
      <c r="E182" s="50">
        <f>K182</f>
        <v>1</v>
      </c>
      <c r="F182" s="40" t="s">
        <v>452</v>
      </c>
      <c r="G182" s="41" t="s">
        <v>453</v>
      </c>
      <c r="H182" s="18"/>
      <c r="I182" s="2"/>
      <c r="J182" s="2">
        <v>1</v>
      </c>
      <c r="K182" s="53">
        <f>COUNTIF(I182:J182,"&gt;0")</f>
        <v>1</v>
      </c>
      <c r="L182" s="6"/>
      <c r="M182" s="6"/>
      <c r="N182" s="6"/>
      <c r="O182" s="2"/>
      <c r="P182" s="18"/>
      <c r="Q182" s="2"/>
      <c r="R182" s="2" t="s">
        <v>1440</v>
      </c>
      <c r="S182" s="2"/>
    </row>
    <row r="183" spans="1:19" x14ac:dyDescent="0.3">
      <c r="A183" s="56">
        <v>181</v>
      </c>
      <c r="D183" s="62">
        <f>COUNTIF(E183:E187,"&gt;0")</f>
        <v>4</v>
      </c>
      <c r="E183" s="62"/>
      <c r="F183" s="39" t="s">
        <v>1471</v>
      </c>
      <c r="G183" s="39" t="s">
        <v>454</v>
      </c>
      <c r="H183" s="21"/>
      <c r="I183" s="11"/>
      <c r="J183" s="11"/>
      <c r="K183" s="61"/>
    </row>
    <row r="184" spans="1:19" x14ac:dyDescent="0.3">
      <c r="A184" s="56">
        <v>182</v>
      </c>
      <c r="B184" s="60"/>
      <c r="E184" s="50">
        <f>K184</f>
        <v>1</v>
      </c>
      <c r="F184" s="40" t="s">
        <v>455</v>
      </c>
      <c r="G184" s="41" t="s">
        <v>456</v>
      </c>
      <c r="I184" s="2">
        <v>1</v>
      </c>
      <c r="K184" s="53">
        <f>COUNTIF(I184:J184,"&gt;0")</f>
        <v>1</v>
      </c>
    </row>
    <row r="185" spans="1:19" x14ac:dyDescent="0.3">
      <c r="A185" s="56">
        <v>183</v>
      </c>
      <c r="B185" s="60"/>
      <c r="E185" s="50">
        <f>K185</f>
        <v>1</v>
      </c>
      <c r="F185" s="40" t="s">
        <v>457</v>
      </c>
      <c r="G185" s="41" t="s">
        <v>458</v>
      </c>
      <c r="I185" s="2">
        <v>1</v>
      </c>
      <c r="K185" s="53">
        <f>COUNTIF(I185:J185,"&gt;0")</f>
        <v>1</v>
      </c>
      <c r="R185" s="2">
        <v>1</v>
      </c>
    </row>
    <row r="186" spans="1:19" s="15" customFormat="1" x14ac:dyDescent="0.3">
      <c r="A186" s="56">
        <v>184</v>
      </c>
      <c r="B186" s="64"/>
      <c r="C186" s="50"/>
      <c r="D186" s="50"/>
      <c r="E186" s="50">
        <f>K186</f>
        <v>1</v>
      </c>
      <c r="F186" s="40" t="s">
        <v>459</v>
      </c>
      <c r="G186" s="41" t="s">
        <v>460</v>
      </c>
      <c r="H186" s="18"/>
      <c r="I186" s="2"/>
      <c r="J186" s="2">
        <v>1</v>
      </c>
      <c r="K186" s="53">
        <f>COUNTIF(I186:J186,"&gt;0")</f>
        <v>1</v>
      </c>
      <c r="L186" s="6"/>
      <c r="M186" s="6"/>
      <c r="N186" s="6"/>
      <c r="O186" s="2"/>
      <c r="P186" s="18"/>
      <c r="Q186" s="2"/>
      <c r="R186" s="2"/>
      <c r="S186" s="2"/>
    </row>
    <row r="187" spans="1:19" s="15" customFormat="1" x14ac:dyDescent="0.3">
      <c r="A187" s="56">
        <v>185</v>
      </c>
      <c r="B187" s="64"/>
      <c r="C187" s="50"/>
      <c r="D187" s="50"/>
      <c r="E187" s="50">
        <f>K187</f>
        <v>1</v>
      </c>
      <c r="F187" s="40" t="s">
        <v>461</v>
      </c>
      <c r="G187" s="41" t="s">
        <v>1470</v>
      </c>
      <c r="H187" s="18"/>
      <c r="I187" s="2"/>
      <c r="J187" s="2">
        <v>1</v>
      </c>
      <c r="K187" s="53">
        <f>COUNTIF(I187:J187,"&gt;0")</f>
        <v>1</v>
      </c>
      <c r="L187" s="6"/>
      <c r="M187" s="6"/>
      <c r="N187" s="6"/>
      <c r="O187" s="2"/>
      <c r="P187" s="18"/>
      <c r="Q187" s="2"/>
      <c r="R187" s="2"/>
      <c r="S187" s="2"/>
    </row>
    <row r="188" spans="1:19" x14ac:dyDescent="0.3">
      <c r="A188" s="56">
        <v>186</v>
      </c>
      <c r="D188" s="62">
        <f>COUNTIF(E188:E194,"&gt;0")</f>
        <v>6</v>
      </c>
      <c r="E188" s="62"/>
      <c r="F188" s="39" t="s">
        <v>462</v>
      </c>
      <c r="G188" s="39" t="s">
        <v>463</v>
      </c>
      <c r="H188" s="21"/>
      <c r="I188" s="11"/>
      <c r="J188" s="11"/>
      <c r="K188" s="61"/>
    </row>
    <row r="189" spans="1:19" s="15" customFormat="1" x14ac:dyDescent="0.3">
      <c r="A189" s="56">
        <v>187</v>
      </c>
      <c r="B189" s="64"/>
      <c r="C189" s="50"/>
      <c r="D189" s="50"/>
      <c r="E189" s="50">
        <f t="shared" ref="E189:E194" si="14">K189</f>
        <v>1</v>
      </c>
      <c r="F189" s="40" t="s">
        <v>464</v>
      </c>
      <c r="G189" s="41" t="s">
        <v>465</v>
      </c>
      <c r="H189" s="18"/>
      <c r="I189" s="2"/>
      <c r="J189" s="2">
        <v>1</v>
      </c>
      <c r="K189" s="53">
        <f t="shared" ref="K189:K194" si="15">COUNTIF(I189:J189,"&gt;0")</f>
        <v>1</v>
      </c>
      <c r="L189" s="6"/>
      <c r="M189" s="6"/>
      <c r="N189" s="6"/>
      <c r="O189" s="2"/>
      <c r="P189" s="18"/>
      <c r="Q189" s="2"/>
      <c r="R189" s="2"/>
      <c r="S189" s="2"/>
    </row>
    <row r="190" spans="1:19" s="15" customFormat="1" x14ac:dyDescent="0.3">
      <c r="A190" s="56">
        <v>188</v>
      </c>
      <c r="B190" s="64"/>
      <c r="C190" s="50"/>
      <c r="D190" s="50"/>
      <c r="E190" s="50">
        <f t="shared" si="14"/>
        <v>1</v>
      </c>
      <c r="F190" s="40" t="s">
        <v>466</v>
      </c>
      <c r="G190" s="41" t="s">
        <v>1469</v>
      </c>
      <c r="H190" s="18"/>
      <c r="I190" s="2"/>
      <c r="J190" s="2">
        <v>1</v>
      </c>
      <c r="K190" s="53">
        <f t="shared" si="15"/>
        <v>1</v>
      </c>
      <c r="L190" s="6"/>
      <c r="M190" s="6"/>
      <c r="N190" s="6"/>
      <c r="O190" s="2"/>
      <c r="P190" s="18"/>
      <c r="Q190" s="2"/>
      <c r="R190" s="2" t="s">
        <v>74</v>
      </c>
      <c r="S190" s="2"/>
    </row>
    <row r="191" spans="1:19" x14ac:dyDescent="0.3">
      <c r="A191" s="56">
        <v>189</v>
      </c>
      <c r="E191" s="50">
        <f t="shared" si="14"/>
        <v>2</v>
      </c>
      <c r="F191" s="40" t="s">
        <v>467</v>
      </c>
      <c r="G191" s="41" t="s">
        <v>468</v>
      </c>
      <c r="I191" s="2">
        <v>1</v>
      </c>
      <c r="J191" s="2">
        <v>1</v>
      </c>
      <c r="K191" s="53">
        <f t="shared" si="15"/>
        <v>2</v>
      </c>
    </row>
    <row r="192" spans="1:19" s="15" customFormat="1" x14ac:dyDescent="0.3">
      <c r="A192" s="56">
        <v>190</v>
      </c>
      <c r="B192" s="64"/>
      <c r="C192" s="50"/>
      <c r="D192" s="50"/>
      <c r="E192" s="50">
        <f t="shared" si="14"/>
        <v>1</v>
      </c>
      <c r="F192" s="40" t="s">
        <v>469</v>
      </c>
      <c r="G192" s="41" t="s">
        <v>470</v>
      </c>
      <c r="H192" s="18"/>
      <c r="I192" s="2"/>
      <c r="J192" s="2">
        <v>1</v>
      </c>
      <c r="K192" s="53">
        <f t="shared" si="15"/>
        <v>1</v>
      </c>
      <c r="L192" s="6"/>
      <c r="M192" s="6"/>
      <c r="N192" s="6"/>
      <c r="O192" s="2"/>
      <c r="P192" s="18"/>
      <c r="Q192" s="2"/>
      <c r="R192" s="2" t="s">
        <v>1440</v>
      </c>
      <c r="S192" s="2"/>
    </row>
    <row r="193" spans="1:19" s="15" customFormat="1" x14ac:dyDescent="0.3">
      <c r="A193" s="56">
        <v>191</v>
      </c>
      <c r="B193" s="64"/>
      <c r="C193" s="50"/>
      <c r="D193" s="50"/>
      <c r="E193" s="50">
        <f t="shared" si="14"/>
        <v>1</v>
      </c>
      <c r="F193" s="40" t="s">
        <v>471</v>
      </c>
      <c r="G193" s="41" t="s">
        <v>472</v>
      </c>
      <c r="H193" s="18"/>
      <c r="I193" s="2"/>
      <c r="J193" s="2">
        <v>1</v>
      </c>
      <c r="K193" s="53">
        <f t="shared" si="15"/>
        <v>1</v>
      </c>
      <c r="L193" s="6"/>
      <c r="M193" s="6"/>
      <c r="N193" s="6"/>
      <c r="O193" s="2"/>
      <c r="P193" s="18"/>
      <c r="Q193" s="2"/>
      <c r="R193" s="2"/>
      <c r="S193" s="2"/>
    </row>
    <row r="194" spans="1:19" x14ac:dyDescent="0.3">
      <c r="A194" s="56">
        <v>192</v>
      </c>
      <c r="B194" s="60"/>
      <c r="E194" s="50">
        <f t="shared" si="14"/>
        <v>1</v>
      </c>
      <c r="F194" s="40" t="s">
        <v>473</v>
      </c>
      <c r="G194" s="41" t="s">
        <v>474</v>
      </c>
      <c r="I194" s="2">
        <v>1</v>
      </c>
      <c r="K194" s="53">
        <f t="shared" si="15"/>
        <v>1</v>
      </c>
      <c r="R194" s="2">
        <v>1</v>
      </c>
    </row>
    <row r="195" spans="1:19" x14ac:dyDescent="0.3">
      <c r="A195" s="56">
        <v>193</v>
      </c>
      <c r="C195" s="57">
        <f>COUNTIF(D195:D260,"&gt;0")</f>
        <v>17</v>
      </c>
      <c r="D195" s="57"/>
      <c r="E195" s="57"/>
      <c r="F195" s="58" t="s">
        <v>1468</v>
      </c>
      <c r="G195" s="58" t="s">
        <v>476</v>
      </c>
      <c r="H195" s="112"/>
      <c r="I195" s="9"/>
      <c r="J195" s="9"/>
      <c r="K195" s="59"/>
    </row>
    <row r="196" spans="1:19" s="43" customFormat="1" x14ac:dyDescent="0.3">
      <c r="A196" s="56">
        <v>194</v>
      </c>
      <c r="B196" s="66"/>
      <c r="C196" s="50"/>
      <c r="D196" s="62">
        <f>COUNTIF(E196:E197,"&gt;0")</f>
        <v>1</v>
      </c>
      <c r="E196" s="62"/>
      <c r="F196" s="39" t="s">
        <v>1467</v>
      </c>
      <c r="G196" s="39" t="s">
        <v>477</v>
      </c>
      <c r="H196" s="21"/>
      <c r="I196" s="264"/>
      <c r="J196" s="11"/>
      <c r="K196" s="61"/>
      <c r="L196" s="6"/>
      <c r="M196" s="6"/>
      <c r="N196" s="6"/>
      <c r="O196" s="2"/>
      <c r="P196" s="18"/>
      <c r="Q196" s="2"/>
      <c r="R196" s="2"/>
      <c r="S196" s="2"/>
    </row>
    <row r="197" spans="1:19" s="15" customFormat="1" x14ac:dyDescent="0.3">
      <c r="A197" s="56">
        <v>195</v>
      </c>
      <c r="B197" s="64"/>
      <c r="C197" s="50"/>
      <c r="D197" s="50"/>
      <c r="E197" s="50">
        <f>K197</f>
        <v>1</v>
      </c>
      <c r="F197" s="40" t="s">
        <v>478</v>
      </c>
      <c r="G197" s="41" t="s">
        <v>479</v>
      </c>
      <c r="H197" s="18"/>
      <c r="I197" s="2"/>
      <c r="J197" s="2">
        <v>1</v>
      </c>
      <c r="K197" s="53">
        <f>COUNTIF(I197:J197,"&gt;0")</f>
        <v>1</v>
      </c>
      <c r="L197" s="6"/>
      <c r="M197" s="6"/>
      <c r="N197" s="6"/>
      <c r="O197" s="2"/>
      <c r="P197" s="18"/>
      <c r="Q197" s="2"/>
      <c r="R197" s="2"/>
      <c r="S197" s="2"/>
    </row>
    <row r="198" spans="1:19" s="15" customFormat="1" x14ac:dyDescent="0.3">
      <c r="A198" s="56">
        <v>196</v>
      </c>
      <c r="B198" s="64"/>
      <c r="C198" s="50"/>
      <c r="D198" s="62">
        <f>COUNTIF(E198:E199,"&gt;0")</f>
        <v>1</v>
      </c>
      <c r="E198" s="62"/>
      <c r="F198" s="39" t="s">
        <v>480</v>
      </c>
      <c r="G198" s="39" t="s">
        <v>481</v>
      </c>
      <c r="H198" s="21"/>
      <c r="I198" s="265"/>
      <c r="J198" s="11"/>
      <c r="K198" s="61"/>
      <c r="L198" s="6"/>
      <c r="M198" s="6"/>
      <c r="N198" s="6"/>
      <c r="O198" s="2"/>
      <c r="P198" s="18"/>
      <c r="Q198" s="2"/>
      <c r="R198" s="2"/>
      <c r="S198" s="2"/>
    </row>
    <row r="199" spans="1:19" s="15" customFormat="1" x14ac:dyDescent="0.3">
      <c r="A199" s="56">
        <v>197</v>
      </c>
      <c r="B199" s="64"/>
      <c r="C199" s="50"/>
      <c r="D199" s="50"/>
      <c r="E199" s="50">
        <f>K199</f>
        <v>1</v>
      </c>
      <c r="F199" s="40" t="s">
        <v>482</v>
      </c>
      <c r="G199" s="41" t="s">
        <v>483</v>
      </c>
      <c r="H199" s="18"/>
      <c r="I199" s="2"/>
      <c r="J199" s="2">
        <v>1</v>
      </c>
      <c r="K199" s="53">
        <f>COUNTIF(I199:J199,"&gt;0")</f>
        <v>1</v>
      </c>
      <c r="L199" s="6"/>
      <c r="M199" s="6"/>
      <c r="N199" s="6"/>
      <c r="O199" s="2"/>
      <c r="P199" s="18"/>
      <c r="Q199" s="2"/>
      <c r="R199" s="2" t="s">
        <v>74</v>
      </c>
      <c r="S199" s="2"/>
    </row>
    <row r="200" spans="1:19" x14ac:dyDescent="0.3">
      <c r="A200" s="56">
        <v>198</v>
      </c>
      <c r="D200" s="62">
        <f>COUNTIF(E200:E203,"&gt;0")</f>
        <v>3</v>
      </c>
      <c r="E200" s="62"/>
      <c r="F200" s="63" t="s">
        <v>1466</v>
      </c>
      <c r="G200" s="63" t="s">
        <v>1465</v>
      </c>
      <c r="H200" s="115"/>
      <c r="I200" s="11"/>
      <c r="J200" s="11"/>
      <c r="K200" s="61"/>
    </row>
    <row r="201" spans="1:19" x14ac:dyDescent="0.3">
      <c r="A201" s="56">
        <v>199</v>
      </c>
      <c r="B201" s="60"/>
      <c r="E201" s="50">
        <f>K201</f>
        <v>1</v>
      </c>
      <c r="F201" s="71" t="s">
        <v>484</v>
      </c>
      <c r="G201" s="1" t="s">
        <v>485</v>
      </c>
      <c r="I201" s="2">
        <v>1</v>
      </c>
      <c r="K201" s="53">
        <f>COUNTIF(I201:J201,"&gt;0")</f>
        <v>1</v>
      </c>
    </row>
    <row r="202" spans="1:19" x14ac:dyDescent="0.3">
      <c r="A202" s="56">
        <v>200</v>
      </c>
      <c r="E202" s="50">
        <f>K202</f>
        <v>2</v>
      </c>
      <c r="F202" s="40" t="s">
        <v>486</v>
      </c>
      <c r="G202" s="41" t="s">
        <v>487</v>
      </c>
      <c r="I202" s="2">
        <v>1</v>
      </c>
      <c r="J202" s="2">
        <v>1</v>
      </c>
      <c r="K202" s="53">
        <f>COUNTIF(I202:J202,"&gt;0")</f>
        <v>2</v>
      </c>
    </row>
    <row r="203" spans="1:19" s="15" customFormat="1" x14ac:dyDescent="0.3">
      <c r="A203" s="56">
        <v>201</v>
      </c>
      <c r="B203" s="64"/>
      <c r="C203" s="50"/>
      <c r="D203" s="50"/>
      <c r="E203" s="50">
        <f>K203</f>
        <v>1</v>
      </c>
      <c r="F203" s="40" t="s">
        <v>488</v>
      </c>
      <c r="G203" s="41" t="s">
        <v>489</v>
      </c>
      <c r="H203" s="18"/>
      <c r="I203" s="2"/>
      <c r="J203" s="2">
        <v>1</v>
      </c>
      <c r="K203" s="53">
        <f>COUNTIF(I203:J203,"&gt;0")</f>
        <v>1</v>
      </c>
      <c r="L203" s="6"/>
      <c r="M203" s="6"/>
      <c r="N203" s="6"/>
      <c r="O203" s="2"/>
      <c r="P203" s="18"/>
      <c r="Q203" s="2"/>
      <c r="R203" s="2"/>
      <c r="S203" s="2"/>
    </row>
    <row r="204" spans="1:19" s="15" customFormat="1" x14ac:dyDescent="0.3">
      <c r="A204" s="56">
        <v>202</v>
      </c>
      <c r="B204" s="64"/>
      <c r="C204" s="50"/>
      <c r="D204" s="62">
        <f>COUNTIF(E204:E206,"&gt;0")</f>
        <v>2</v>
      </c>
      <c r="E204" s="62"/>
      <c r="F204" s="39" t="s">
        <v>1464</v>
      </c>
      <c r="G204" s="39" t="s">
        <v>490</v>
      </c>
      <c r="H204" s="21"/>
      <c r="I204" s="265"/>
      <c r="J204" s="11"/>
      <c r="K204" s="61"/>
      <c r="L204" s="6"/>
      <c r="M204" s="6"/>
      <c r="N204" s="6"/>
      <c r="O204" s="2"/>
      <c r="P204" s="18"/>
      <c r="Q204" s="2"/>
      <c r="R204" s="2"/>
      <c r="S204" s="2"/>
    </row>
    <row r="205" spans="1:19" s="15" customFormat="1" x14ac:dyDescent="0.3">
      <c r="A205" s="56">
        <v>203</v>
      </c>
      <c r="B205" s="64"/>
      <c r="C205" s="50"/>
      <c r="D205" s="50"/>
      <c r="E205" s="50">
        <f>K205</f>
        <v>1</v>
      </c>
      <c r="F205" s="40" t="s">
        <v>491</v>
      </c>
      <c r="G205" s="41" t="s">
        <v>492</v>
      </c>
      <c r="H205" s="18"/>
      <c r="I205" s="2"/>
      <c r="J205" s="2">
        <v>1</v>
      </c>
      <c r="K205" s="53">
        <f>COUNTIF(I205:J205,"&gt;0")</f>
        <v>1</v>
      </c>
      <c r="L205" s="6"/>
      <c r="M205" s="6"/>
      <c r="N205" s="6"/>
      <c r="O205" s="2"/>
      <c r="P205" s="18"/>
      <c r="Q205" s="2"/>
      <c r="R205" s="2" t="s">
        <v>74</v>
      </c>
      <c r="S205" s="2"/>
    </row>
    <row r="206" spans="1:19" s="15" customFormat="1" x14ac:dyDescent="0.3">
      <c r="A206" s="56">
        <v>204</v>
      </c>
      <c r="B206" s="64"/>
      <c r="C206" s="50"/>
      <c r="D206" s="50"/>
      <c r="E206" s="50">
        <f>K206</f>
        <v>1</v>
      </c>
      <c r="F206" s="40" t="s">
        <v>493</v>
      </c>
      <c r="G206" s="41" t="s">
        <v>494</v>
      </c>
      <c r="H206" s="18"/>
      <c r="I206" s="2"/>
      <c r="J206" s="2">
        <v>1</v>
      </c>
      <c r="K206" s="53">
        <f>COUNTIF(I206:J206,"&gt;0")</f>
        <v>1</v>
      </c>
      <c r="L206" s="6"/>
      <c r="M206" s="6"/>
      <c r="N206" s="6"/>
      <c r="O206" s="2"/>
      <c r="P206" s="18"/>
      <c r="Q206" s="2"/>
      <c r="R206" s="2" t="s">
        <v>1440</v>
      </c>
      <c r="S206" s="2"/>
    </row>
    <row r="207" spans="1:19" s="15" customFormat="1" x14ac:dyDescent="0.3">
      <c r="A207" s="56">
        <v>205</v>
      </c>
      <c r="B207" s="64"/>
      <c r="C207" s="50"/>
      <c r="D207" s="62">
        <f>COUNTIF(E207:E209,"&gt;0")</f>
        <v>2</v>
      </c>
      <c r="E207" s="62"/>
      <c r="F207" s="39" t="s">
        <v>1463</v>
      </c>
      <c r="G207" s="39" t="s">
        <v>495</v>
      </c>
      <c r="H207" s="21"/>
      <c r="I207" s="265"/>
      <c r="J207" s="11"/>
      <c r="K207" s="61"/>
      <c r="L207" s="6"/>
      <c r="M207" s="6"/>
      <c r="N207" s="6"/>
      <c r="O207" s="2"/>
      <c r="P207" s="18"/>
      <c r="Q207" s="2"/>
      <c r="R207" s="2"/>
      <c r="S207" s="2"/>
    </row>
    <row r="208" spans="1:19" s="15" customFormat="1" x14ac:dyDescent="0.3">
      <c r="A208" s="56">
        <v>206</v>
      </c>
      <c r="B208" s="64"/>
      <c r="C208" s="50"/>
      <c r="D208" s="50"/>
      <c r="E208" s="50">
        <f>K208</f>
        <v>1</v>
      </c>
      <c r="F208" s="40" t="s">
        <v>496</v>
      </c>
      <c r="G208" s="41" t="s">
        <v>497</v>
      </c>
      <c r="H208" s="18"/>
      <c r="I208" s="2"/>
      <c r="J208" s="2">
        <v>1</v>
      </c>
      <c r="K208" s="53">
        <f>COUNTIF(I208:J208,"&gt;0")</f>
        <v>1</v>
      </c>
      <c r="L208" s="6"/>
      <c r="M208" s="6"/>
      <c r="N208" s="6"/>
      <c r="O208" s="2"/>
      <c r="P208" s="18"/>
      <c r="Q208" s="2"/>
      <c r="R208" s="2"/>
      <c r="S208" s="2"/>
    </row>
    <row r="209" spans="1:19" s="15" customFormat="1" x14ac:dyDescent="0.3">
      <c r="A209" s="56">
        <v>207</v>
      </c>
      <c r="B209" s="64"/>
      <c r="C209" s="50"/>
      <c r="D209" s="50"/>
      <c r="E209" s="50">
        <f>K209</f>
        <v>1</v>
      </c>
      <c r="F209" s="40" t="s">
        <v>498</v>
      </c>
      <c r="G209" s="41" t="s">
        <v>499</v>
      </c>
      <c r="H209" s="18"/>
      <c r="I209" s="2"/>
      <c r="J209" s="2">
        <v>1</v>
      </c>
      <c r="K209" s="53">
        <f>COUNTIF(I209:J209,"&gt;0")</f>
        <v>1</v>
      </c>
      <c r="L209" s="6"/>
      <c r="M209" s="6"/>
      <c r="N209" s="6"/>
      <c r="O209" s="2"/>
      <c r="P209" s="18"/>
      <c r="Q209" s="2"/>
      <c r="R209" s="2"/>
      <c r="S209" s="2"/>
    </row>
    <row r="210" spans="1:19" x14ac:dyDescent="0.3">
      <c r="A210" s="56">
        <v>208</v>
      </c>
      <c r="D210" s="62">
        <f>COUNTIF(E210:E232,"&gt;0")</f>
        <v>22</v>
      </c>
      <c r="E210" s="62"/>
      <c r="F210" s="39" t="s">
        <v>500</v>
      </c>
      <c r="G210" s="39" t="s">
        <v>501</v>
      </c>
      <c r="H210" s="21"/>
      <c r="I210" s="11"/>
      <c r="J210" s="11"/>
      <c r="K210" s="61"/>
    </row>
    <row r="211" spans="1:19" s="15" customFormat="1" x14ac:dyDescent="0.3">
      <c r="A211" s="56">
        <v>209</v>
      </c>
      <c r="B211" s="64"/>
      <c r="C211" s="50"/>
      <c r="D211" s="50"/>
      <c r="E211" s="50">
        <f t="shared" ref="E211:E232" si="16">K211</f>
        <v>1</v>
      </c>
      <c r="F211" s="40" t="s">
        <v>502</v>
      </c>
      <c r="G211" s="41" t="s">
        <v>503</v>
      </c>
      <c r="H211" s="18"/>
      <c r="I211" s="2"/>
      <c r="J211" s="2">
        <v>1</v>
      </c>
      <c r="K211" s="53">
        <f t="shared" ref="K211:K232" si="17">COUNTIF(I211:J211,"&gt;0")</f>
        <v>1</v>
      </c>
      <c r="L211" s="6"/>
      <c r="M211" s="6"/>
      <c r="N211" s="6"/>
      <c r="O211" s="2"/>
      <c r="P211" s="18"/>
      <c r="Q211" s="2"/>
      <c r="R211" s="2"/>
      <c r="S211" s="2"/>
    </row>
    <row r="212" spans="1:19" s="16" customFormat="1" x14ac:dyDescent="0.3">
      <c r="A212" s="56">
        <v>210</v>
      </c>
      <c r="B212" s="64"/>
      <c r="C212" s="50"/>
      <c r="D212" s="50"/>
      <c r="E212" s="50">
        <f t="shared" si="16"/>
        <v>1</v>
      </c>
      <c r="F212" s="40" t="s">
        <v>504</v>
      </c>
      <c r="G212" s="41" t="s">
        <v>505</v>
      </c>
      <c r="H212" s="18"/>
      <c r="I212" s="2"/>
      <c r="J212" s="2">
        <v>1</v>
      </c>
      <c r="K212" s="53">
        <f t="shared" si="17"/>
        <v>1</v>
      </c>
      <c r="L212" s="6"/>
      <c r="M212" s="6"/>
      <c r="N212" s="6"/>
      <c r="O212" s="2"/>
      <c r="P212" s="18"/>
      <c r="Q212" s="2"/>
      <c r="R212" s="2"/>
      <c r="S212" s="2"/>
    </row>
    <row r="213" spans="1:19" s="16" customFormat="1" x14ac:dyDescent="0.3">
      <c r="A213" s="56">
        <v>211</v>
      </c>
      <c r="B213" s="64"/>
      <c r="C213" s="50"/>
      <c r="D213" s="50"/>
      <c r="E213" s="50">
        <f t="shared" si="16"/>
        <v>1</v>
      </c>
      <c r="F213" s="40" t="s">
        <v>506</v>
      </c>
      <c r="G213" s="41" t="s">
        <v>507</v>
      </c>
      <c r="H213" s="18"/>
      <c r="I213" s="2"/>
      <c r="J213" s="2">
        <v>1</v>
      </c>
      <c r="K213" s="53">
        <f t="shared" si="17"/>
        <v>1</v>
      </c>
      <c r="L213" s="6"/>
      <c r="M213" s="6"/>
      <c r="N213" s="6"/>
      <c r="O213" s="2"/>
      <c r="P213" s="18"/>
      <c r="Q213" s="2"/>
      <c r="R213" s="2"/>
      <c r="S213" s="2"/>
    </row>
    <row r="214" spans="1:19" s="16" customFormat="1" x14ac:dyDescent="0.3">
      <c r="A214" s="56">
        <v>212</v>
      </c>
      <c r="B214" s="64"/>
      <c r="C214" s="50"/>
      <c r="D214" s="50"/>
      <c r="E214" s="50">
        <f t="shared" si="16"/>
        <v>1</v>
      </c>
      <c r="F214" s="40" t="s">
        <v>508</v>
      </c>
      <c r="G214" s="41" t="s">
        <v>509</v>
      </c>
      <c r="H214" s="18"/>
      <c r="I214" s="2"/>
      <c r="J214" s="2">
        <v>1</v>
      </c>
      <c r="K214" s="53">
        <f t="shared" si="17"/>
        <v>1</v>
      </c>
      <c r="L214" s="6"/>
      <c r="M214" s="6"/>
      <c r="N214" s="6"/>
      <c r="O214" s="2"/>
      <c r="P214" s="18"/>
      <c r="Q214" s="2"/>
      <c r="R214" s="2" t="s">
        <v>74</v>
      </c>
      <c r="S214" s="2"/>
    </row>
    <row r="215" spans="1:19" s="2" customFormat="1" x14ac:dyDescent="0.3">
      <c r="A215" s="56">
        <v>213</v>
      </c>
      <c r="B215" s="50"/>
      <c r="C215" s="50"/>
      <c r="D215" s="50"/>
      <c r="E215" s="50">
        <f t="shared" si="16"/>
        <v>2</v>
      </c>
      <c r="F215" s="40" t="s">
        <v>510</v>
      </c>
      <c r="G215" s="41" t="s">
        <v>511</v>
      </c>
      <c r="H215" s="18"/>
      <c r="I215" s="2">
        <v>1</v>
      </c>
      <c r="J215" s="2">
        <v>1</v>
      </c>
      <c r="K215" s="53">
        <f t="shared" si="17"/>
        <v>2</v>
      </c>
      <c r="L215" s="6"/>
      <c r="M215" s="6"/>
      <c r="N215" s="6"/>
      <c r="P215" s="18"/>
    </row>
    <row r="216" spans="1:19" s="16" customFormat="1" x14ac:dyDescent="0.3">
      <c r="A216" s="56">
        <v>214</v>
      </c>
      <c r="B216" s="64"/>
      <c r="C216" s="50"/>
      <c r="D216" s="50"/>
      <c r="E216" s="50">
        <f t="shared" si="16"/>
        <v>1</v>
      </c>
      <c r="F216" s="40" t="s">
        <v>512</v>
      </c>
      <c r="G216" s="41" t="s">
        <v>513</v>
      </c>
      <c r="H216" s="18"/>
      <c r="I216" s="2"/>
      <c r="J216" s="2">
        <v>1</v>
      </c>
      <c r="K216" s="53">
        <f t="shared" si="17"/>
        <v>1</v>
      </c>
      <c r="L216" s="6"/>
      <c r="M216" s="6"/>
      <c r="N216" s="6"/>
      <c r="O216" s="2"/>
      <c r="P216" s="18"/>
      <c r="Q216" s="2"/>
      <c r="R216" s="2"/>
      <c r="S216" s="2"/>
    </row>
    <row r="217" spans="1:19" s="16" customFormat="1" x14ac:dyDescent="0.3">
      <c r="A217" s="56">
        <v>215</v>
      </c>
      <c r="B217" s="64"/>
      <c r="C217" s="50"/>
      <c r="D217" s="50"/>
      <c r="E217" s="50">
        <f t="shared" si="16"/>
        <v>1</v>
      </c>
      <c r="F217" s="40" t="s">
        <v>514</v>
      </c>
      <c r="G217" s="41" t="s">
        <v>515</v>
      </c>
      <c r="H217" s="18"/>
      <c r="I217" s="2"/>
      <c r="J217" s="2">
        <v>1</v>
      </c>
      <c r="K217" s="53">
        <f t="shared" si="17"/>
        <v>1</v>
      </c>
      <c r="L217" s="6"/>
      <c r="M217" s="6"/>
      <c r="N217" s="6"/>
      <c r="O217" s="2"/>
      <c r="P217" s="18"/>
      <c r="Q217" s="2"/>
      <c r="R217" s="2"/>
      <c r="S217" s="2"/>
    </row>
    <row r="218" spans="1:19" s="2" customFormat="1" x14ac:dyDescent="0.3">
      <c r="A218" s="56">
        <v>216</v>
      </c>
      <c r="B218" s="50"/>
      <c r="C218" s="50"/>
      <c r="D218" s="50"/>
      <c r="E218" s="50">
        <f t="shared" si="16"/>
        <v>2</v>
      </c>
      <c r="F218" s="40" t="s">
        <v>516</v>
      </c>
      <c r="G218" s="41" t="s">
        <v>517</v>
      </c>
      <c r="H218" s="18"/>
      <c r="I218" s="2">
        <v>1</v>
      </c>
      <c r="J218" s="2">
        <v>1</v>
      </c>
      <c r="K218" s="53">
        <f t="shared" si="17"/>
        <v>2</v>
      </c>
      <c r="L218" s="6"/>
      <c r="M218" s="6"/>
      <c r="N218" s="6"/>
      <c r="P218" s="18"/>
    </row>
    <row r="219" spans="1:19" s="16" customFormat="1" x14ac:dyDescent="0.3">
      <c r="A219" s="56">
        <v>217</v>
      </c>
      <c r="B219" s="64"/>
      <c r="C219" s="50"/>
      <c r="D219" s="50"/>
      <c r="E219" s="50">
        <f t="shared" si="16"/>
        <v>1</v>
      </c>
      <c r="F219" s="40" t="s">
        <v>518</v>
      </c>
      <c r="G219" s="41" t="s">
        <v>1462</v>
      </c>
      <c r="H219" s="18"/>
      <c r="I219" s="2"/>
      <c r="J219" s="2">
        <v>1</v>
      </c>
      <c r="K219" s="53">
        <f t="shared" si="17"/>
        <v>1</v>
      </c>
      <c r="L219" s="6"/>
      <c r="M219" s="6"/>
      <c r="N219" s="6"/>
      <c r="O219" s="2"/>
      <c r="P219" s="18"/>
      <c r="Q219" s="2"/>
      <c r="R219" s="2"/>
      <c r="S219" s="2"/>
    </row>
    <row r="220" spans="1:19" s="2" customFormat="1" x14ac:dyDescent="0.3">
      <c r="A220" s="56">
        <v>218</v>
      </c>
      <c r="B220" s="50"/>
      <c r="C220" s="50"/>
      <c r="D220" s="50"/>
      <c r="E220" s="50">
        <f t="shared" si="16"/>
        <v>2</v>
      </c>
      <c r="F220" s="40" t="s">
        <v>519</v>
      </c>
      <c r="G220" s="41" t="s">
        <v>520</v>
      </c>
      <c r="H220" s="18"/>
      <c r="I220" s="2">
        <v>1</v>
      </c>
      <c r="J220" s="2">
        <v>1</v>
      </c>
      <c r="K220" s="53">
        <f t="shared" si="17"/>
        <v>2</v>
      </c>
      <c r="L220" s="6"/>
      <c r="M220" s="6"/>
      <c r="N220" s="6"/>
      <c r="P220" s="18"/>
    </row>
    <row r="221" spans="1:19" s="16" customFormat="1" x14ac:dyDescent="0.3">
      <c r="A221" s="56">
        <v>219</v>
      </c>
      <c r="B221" s="64"/>
      <c r="C221" s="50"/>
      <c r="D221" s="50"/>
      <c r="E221" s="50">
        <f t="shared" si="16"/>
        <v>1</v>
      </c>
      <c r="F221" s="40" t="s">
        <v>521</v>
      </c>
      <c r="G221" s="41" t="s">
        <v>522</v>
      </c>
      <c r="H221" s="18"/>
      <c r="I221" s="2"/>
      <c r="J221" s="2">
        <v>1</v>
      </c>
      <c r="K221" s="53">
        <f t="shared" si="17"/>
        <v>1</v>
      </c>
      <c r="L221" s="6"/>
      <c r="M221" s="6"/>
      <c r="N221" s="6"/>
      <c r="O221" s="2"/>
      <c r="P221" s="18"/>
      <c r="Q221" s="2"/>
      <c r="R221" s="2"/>
      <c r="S221" s="2"/>
    </row>
    <row r="222" spans="1:19" s="2" customFormat="1" x14ac:dyDescent="0.3">
      <c r="A222" s="56">
        <v>220</v>
      </c>
      <c r="B222" s="50"/>
      <c r="C222" s="50"/>
      <c r="D222" s="50"/>
      <c r="E222" s="50">
        <f t="shared" si="16"/>
        <v>2</v>
      </c>
      <c r="F222" s="40" t="s">
        <v>523</v>
      </c>
      <c r="G222" s="41" t="s">
        <v>524</v>
      </c>
      <c r="H222" s="18"/>
      <c r="I222" s="2">
        <v>1</v>
      </c>
      <c r="J222" s="2">
        <v>1</v>
      </c>
      <c r="K222" s="53">
        <f t="shared" si="17"/>
        <v>2</v>
      </c>
      <c r="L222" s="6"/>
      <c r="M222" s="6"/>
      <c r="N222" s="6"/>
      <c r="P222" s="18"/>
    </row>
    <row r="223" spans="1:19" s="2" customFormat="1" x14ac:dyDescent="0.3">
      <c r="A223" s="56">
        <v>221</v>
      </c>
      <c r="B223" s="50"/>
      <c r="C223" s="50"/>
      <c r="D223" s="50"/>
      <c r="E223" s="50">
        <f t="shared" si="16"/>
        <v>2</v>
      </c>
      <c r="F223" s="40" t="s">
        <v>525</v>
      </c>
      <c r="G223" s="41" t="s">
        <v>526</v>
      </c>
      <c r="H223" s="18"/>
      <c r="I223" s="2">
        <v>1</v>
      </c>
      <c r="J223" s="2">
        <v>1</v>
      </c>
      <c r="K223" s="53">
        <f t="shared" si="17"/>
        <v>2</v>
      </c>
      <c r="L223" s="6"/>
      <c r="M223" s="6"/>
      <c r="N223" s="6"/>
      <c r="P223" s="18"/>
      <c r="R223" s="2">
        <v>1</v>
      </c>
    </row>
    <row r="224" spans="1:19" s="16" customFormat="1" x14ac:dyDescent="0.3">
      <c r="A224" s="56">
        <v>222</v>
      </c>
      <c r="B224" s="64"/>
      <c r="C224" s="50"/>
      <c r="D224" s="50"/>
      <c r="E224" s="50">
        <f t="shared" si="16"/>
        <v>1</v>
      </c>
      <c r="F224" s="40" t="s">
        <v>527</v>
      </c>
      <c r="G224" s="41" t="s">
        <v>528</v>
      </c>
      <c r="H224" s="18"/>
      <c r="I224" s="2"/>
      <c r="J224" s="2">
        <v>1</v>
      </c>
      <c r="K224" s="53">
        <f t="shared" si="17"/>
        <v>1</v>
      </c>
      <c r="L224" s="6"/>
      <c r="M224" s="6"/>
      <c r="N224" s="6"/>
      <c r="O224" s="2"/>
      <c r="P224" s="18"/>
      <c r="Q224" s="2"/>
      <c r="R224" s="2"/>
      <c r="S224" s="2"/>
    </row>
    <row r="225" spans="1:19" s="16" customFormat="1" x14ac:dyDescent="0.3">
      <c r="A225" s="56">
        <v>223</v>
      </c>
      <c r="B225" s="64"/>
      <c r="C225" s="50"/>
      <c r="D225" s="50"/>
      <c r="E225" s="50">
        <f t="shared" si="16"/>
        <v>1</v>
      </c>
      <c r="F225" s="40" t="s">
        <v>529</v>
      </c>
      <c r="G225" s="41" t="s">
        <v>530</v>
      </c>
      <c r="H225" s="18"/>
      <c r="I225" s="2"/>
      <c r="J225" s="2">
        <v>1</v>
      </c>
      <c r="K225" s="53">
        <f t="shared" si="17"/>
        <v>1</v>
      </c>
      <c r="L225" s="6"/>
      <c r="M225" s="6"/>
      <c r="N225" s="6"/>
      <c r="O225" s="2"/>
      <c r="P225" s="18"/>
      <c r="Q225" s="2"/>
      <c r="R225" s="2"/>
      <c r="S225" s="2"/>
    </row>
    <row r="226" spans="1:19" s="16" customFormat="1" x14ac:dyDescent="0.3">
      <c r="A226" s="56">
        <v>224</v>
      </c>
      <c r="B226" s="64"/>
      <c r="C226" s="50"/>
      <c r="D226" s="50"/>
      <c r="E226" s="50">
        <f t="shared" si="16"/>
        <v>1</v>
      </c>
      <c r="F226" s="40" t="s">
        <v>531</v>
      </c>
      <c r="G226" s="41" t="s">
        <v>532</v>
      </c>
      <c r="H226" s="18"/>
      <c r="I226" s="2"/>
      <c r="J226" s="2">
        <v>1</v>
      </c>
      <c r="K226" s="53">
        <f t="shared" si="17"/>
        <v>1</v>
      </c>
      <c r="L226" s="6"/>
      <c r="M226" s="6"/>
      <c r="N226" s="6"/>
      <c r="O226" s="2"/>
      <c r="P226" s="18"/>
      <c r="Q226" s="2"/>
      <c r="R226" s="2"/>
      <c r="S226" s="2"/>
    </row>
    <row r="227" spans="1:19" s="2" customFormat="1" x14ac:dyDescent="0.3">
      <c r="A227" s="56">
        <v>225</v>
      </c>
      <c r="B227" s="50"/>
      <c r="C227" s="50"/>
      <c r="D227" s="50"/>
      <c r="E227" s="50">
        <f t="shared" si="16"/>
        <v>2</v>
      </c>
      <c r="F227" s="40" t="s">
        <v>533</v>
      </c>
      <c r="G227" s="41" t="s">
        <v>534</v>
      </c>
      <c r="H227" s="18"/>
      <c r="I227" s="2">
        <v>1</v>
      </c>
      <c r="J227" s="2">
        <v>1</v>
      </c>
      <c r="K227" s="53">
        <f t="shared" si="17"/>
        <v>2</v>
      </c>
      <c r="L227" s="6"/>
      <c r="M227" s="6"/>
      <c r="N227" s="6"/>
      <c r="P227" s="18"/>
    </row>
    <row r="228" spans="1:19" s="15" customFormat="1" x14ac:dyDescent="0.3">
      <c r="A228" s="56">
        <v>226</v>
      </c>
      <c r="B228" s="64"/>
      <c r="C228" s="50"/>
      <c r="D228" s="50"/>
      <c r="E228" s="50">
        <f t="shared" si="16"/>
        <v>1</v>
      </c>
      <c r="F228" s="40" t="s">
        <v>535</v>
      </c>
      <c r="G228" s="41" t="s">
        <v>536</v>
      </c>
      <c r="H228" s="18"/>
      <c r="I228" s="2"/>
      <c r="J228" s="2">
        <v>1</v>
      </c>
      <c r="K228" s="53">
        <f t="shared" si="17"/>
        <v>1</v>
      </c>
      <c r="L228" s="6"/>
      <c r="M228" s="6"/>
      <c r="N228" s="6"/>
      <c r="O228" s="2"/>
      <c r="P228" s="18"/>
      <c r="Q228" s="2"/>
      <c r="R228" s="2"/>
      <c r="S228" s="2"/>
    </row>
    <row r="229" spans="1:19" s="15" customFormat="1" x14ac:dyDescent="0.3">
      <c r="A229" s="56">
        <v>227</v>
      </c>
      <c r="B229" s="64"/>
      <c r="C229" s="50"/>
      <c r="D229" s="50"/>
      <c r="E229" s="50">
        <f t="shared" si="16"/>
        <v>1</v>
      </c>
      <c r="F229" s="40" t="s">
        <v>537</v>
      </c>
      <c r="G229" s="41" t="s">
        <v>538</v>
      </c>
      <c r="H229" s="18"/>
      <c r="I229" s="2"/>
      <c r="J229" s="2">
        <v>1</v>
      </c>
      <c r="K229" s="53">
        <f t="shared" si="17"/>
        <v>1</v>
      </c>
      <c r="L229" s="6"/>
      <c r="M229" s="6"/>
      <c r="N229" s="6"/>
      <c r="O229" s="2"/>
      <c r="P229" s="18"/>
      <c r="Q229" s="2"/>
      <c r="R229" s="2"/>
      <c r="S229" s="2"/>
    </row>
    <row r="230" spans="1:19" s="15" customFormat="1" x14ac:dyDescent="0.3">
      <c r="A230" s="56">
        <v>228</v>
      </c>
      <c r="B230" s="64"/>
      <c r="C230" s="50"/>
      <c r="D230" s="50"/>
      <c r="E230" s="50">
        <f t="shared" si="16"/>
        <v>1</v>
      </c>
      <c r="F230" s="40" t="s">
        <v>539</v>
      </c>
      <c r="G230" s="41" t="s">
        <v>540</v>
      </c>
      <c r="H230" s="18"/>
      <c r="I230" s="2"/>
      <c r="J230" s="2">
        <v>1</v>
      </c>
      <c r="K230" s="53">
        <f t="shared" si="17"/>
        <v>1</v>
      </c>
      <c r="L230" s="6"/>
      <c r="M230" s="6"/>
      <c r="N230" s="6"/>
      <c r="O230" s="2"/>
      <c r="P230" s="18"/>
      <c r="Q230" s="2"/>
      <c r="R230" s="2"/>
      <c r="S230" s="2"/>
    </row>
    <row r="231" spans="1:19" s="15" customFormat="1" x14ac:dyDescent="0.3">
      <c r="A231" s="56">
        <v>229</v>
      </c>
      <c r="B231" s="64"/>
      <c r="C231" s="50"/>
      <c r="D231" s="50"/>
      <c r="E231" s="50">
        <f t="shared" si="16"/>
        <v>1</v>
      </c>
      <c r="F231" s="40" t="s">
        <v>541</v>
      </c>
      <c r="G231" s="41" t="s">
        <v>542</v>
      </c>
      <c r="H231" s="18"/>
      <c r="I231" s="2"/>
      <c r="J231" s="2">
        <v>1</v>
      </c>
      <c r="K231" s="53">
        <f t="shared" si="17"/>
        <v>1</v>
      </c>
      <c r="L231" s="6"/>
      <c r="M231" s="6"/>
      <c r="N231" s="6"/>
      <c r="O231" s="2"/>
      <c r="P231" s="18"/>
      <c r="Q231" s="2"/>
      <c r="R231" s="2"/>
      <c r="S231" s="2"/>
    </row>
    <row r="232" spans="1:19" s="15" customFormat="1" x14ac:dyDescent="0.3">
      <c r="A232" s="56">
        <v>230</v>
      </c>
      <c r="B232" s="64"/>
      <c r="C232" s="50"/>
      <c r="D232" s="50"/>
      <c r="E232" s="50">
        <f t="shared" si="16"/>
        <v>1</v>
      </c>
      <c r="F232" s="40" t="s">
        <v>543</v>
      </c>
      <c r="G232" s="41" t="s">
        <v>544</v>
      </c>
      <c r="H232" s="18"/>
      <c r="I232" s="2"/>
      <c r="J232" s="2">
        <v>1</v>
      </c>
      <c r="K232" s="53">
        <f t="shared" si="17"/>
        <v>1</v>
      </c>
      <c r="L232" s="6"/>
      <c r="M232" s="6"/>
      <c r="N232" s="6"/>
      <c r="O232" s="2"/>
      <c r="P232" s="18"/>
      <c r="Q232" s="2"/>
      <c r="R232" s="2"/>
      <c r="S232" s="2"/>
    </row>
    <row r="233" spans="1:19" s="15" customFormat="1" x14ac:dyDescent="0.3">
      <c r="A233" s="56">
        <v>231</v>
      </c>
      <c r="B233" s="64"/>
      <c r="C233" s="50"/>
      <c r="D233" s="62">
        <f>COUNTIF(E233:E236,"&gt;0")</f>
        <v>3</v>
      </c>
      <c r="E233" s="62"/>
      <c r="F233" s="39" t="s">
        <v>1461</v>
      </c>
      <c r="G233" s="39" t="s">
        <v>545</v>
      </c>
      <c r="H233" s="21"/>
      <c r="I233" s="265"/>
      <c r="J233" s="11"/>
      <c r="K233" s="61"/>
      <c r="L233" s="6"/>
      <c r="M233" s="6"/>
      <c r="N233" s="6"/>
      <c r="O233" s="2"/>
      <c r="P233" s="18"/>
      <c r="Q233" s="2"/>
      <c r="R233" s="2"/>
      <c r="S233" s="2"/>
    </row>
    <row r="234" spans="1:19" s="15" customFormat="1" x14ac:dyDescent="0.3">
      <c r="A234" s="56">
        <v>232</v>
      </c>
      <c r="B234" s="64"/>
      <c r="C234" s="50"/>
      <c r="D234" s="50"/>
      <c r="E234" s="50">
        <f>K234</f>
        <v>1</v>
      </c>
      <c r="F234" s="40" t="s">
        <v>546</v>
      </c>
      <c r="G234" s="41" t="s">
        <v>547</v>
      </c>
      <c r="H234" s="18"/>
      <c r="I234" s="2"/>
      <c r="J234" s="2">
        <v>1</v>
      </c>
      <c r="K234" s="53">
        <f>COUNTIF(I234:J234,"&gt;0")</f>
        <v>1</v>
      </c>
      <c r="L234" s="6"/>
      <c r="M234" s="6"/>
      <c r="N234" s="6"/>
      <c r="O234" s="2"/>
      <c r="P234" s="18"/>
      <c r="Q234" s="2"/>
      <c r="R234" s="2"/>
      <c r="S234" s="2"/>
    </row>
    <row r="235" spans="1:19" s="15" customFormat="1" x14ac:dyDescent="0.3">
      <c r="A235" s="56">
        <v>233</v>
      </c>
      <c r="B235" s="64"/>
      <c r="C235" s="50"/>
      <c r="D235" s="50"/>
      <c r="E235" s="50">
        <f>K235</f>
        <v>1</v>
      </c>
      <c r="F235" s="40" t="s">
        <v>548</v>
      </c>
      <c r="G235" s="41" t="s">
        <v>549</v>
      </c>
      <c r="H235" s="18"/>
      <c r="I235" s="2"/>
      <c r="J235" s="2">
        <v>1</v>
      </c>
      <c r="K235" s="53">
        <f>COUNTIF(I235:J235,"&gt;0")</f>
        <v>1</v>
      </c>
      <c r="L235" s="6"/>
      <c r="M235" s="6"/>
      <c r="N235" s="6"/>
      <c r="O235" s="2"/>
      <c r="P235" s="18"/>
      <c r="Q235" s="2"/>
      <c r="R235" s="2"/>
      <c r="S235" s="2"/>
    </row>
    <row r="236" spans="1:19" s="15" customFormat="1" x14ac:dyDescent="0.3">
      <c r="A236" s="56">
        <v>234</v>
      </c>
      <c r="B236" s="64"/>
      <c r="C236" s="50"/>
      <c r="D236" s="50"/>
      <c r="E236" s="50">
        <f>K236</f>
        <v>1</v>
      </c>
      <c r="F236" s="40" t="s">
        <v>550</v>
      </c>
      <c r="G236" s="41" t="s">
        <v>551</v>
      </c>
      <c r="H236" s="18"/>
      <c r="I236" s="2"/>
      <c r="J236" s="2">
        <v>1</v>
      </c>
      <c r="K236" s="53">
        <f>COUNTIF(I236:J236,"&gt;0")</f>
        <v>1</v>
      </c>
      <c r="L236" s="6"/>
      <c r="M236" s="6"/>
      <c r="N236" s="6"/>
      <c r="O236" s="2"/>
      <c r="P236" s="18"/>
      <c r="Q236" s="2"/>
      <c r="R236" s="2"/>
      <c r="S236" s="2"/>
    </row>
    <row r="237" spans="1:19" s="15" customFormat="1" x14ac:dyDescent="0.3">
      <c r="A237" s="56">
        <v>235</v>
      </c>
      <c r="B237" s="64"/>
      <c r="C237" s="50"/>
      <c r="D237" s="62">
        <f>COUNTIF(E237:E240,"&gt;0")</f>
        <v>3</v>
      </c>
      <c r="E237" s="62"/>
      <c r="F237" s="39" t="s">
        <v>1460</v>
      </c>
      <c r="G237" s="39" t="s">
        <v>552</v>
      </c>
      <c r="H237" s="21"/>
      <c r="I237" s="265"/>
      <c r="J237" s="11"/>
      <c r="K237" s="61"/>
      <c r="L237" s="6"/>
      <c r="M237" s="6"/>
      <c r="N237" s="6"/>
      <c r="O237" s="2"/>
      <c r="P237" s="18"/>
      <c r="Q237" s="2"/>
      <c r="R237" s="2"/>
      <c r="S237" s="2"/>
    </row>
    <row r="238" spans="1:19" s="15" customFormat="1" x14ac:dyDescent="0.3">
      <c r="A238" s="56">
        <v>236</v>
      </c>
      <c r="B238" s="64"/>
      <c r="C238" s="50"/>
      <c r="D238" s="50"/>
      <c r="E238" s="50">
        <f>K238</f>
        <v>1</v>
      </c>
      <c r="F238" s="40" t="s">
        <v>553</v>
      </c>
      <c r="G238" s="41" t="s">
        <v>554</v>
      </c>
      <c r="H238" s="18"/>
      <c r="I238" s="2"/>
      <c r="J238" s="2">
        <v>1</v>
      </c>
      <c r="K238" s="53">
        <f>COUNTIF(I238:J238,"&gt;0")</f>
        <v>1</v>
      </c>
      <c r="L238" s="6"/>
      <c r="M238" s="6"/>
      <c r="N238" s="6"/>
      <c r="O238" s="2"/>
      <c r="P238" s="18"/>
      <c r="Q238" s="2"/>
      <c r="R238" s="2" t="s">
        <v>74</v>
      </c>
      <c r="S238" s="2" t="s">
        <v>1440</v>
      </c>
    </row>
    <row r="239" spans="1:19" s="15" customFormat="1" x14ac:dyDescent="0.3">
      <c r="A239" s="56">
        <v>237</v>
      </c>
      <c r="B239" s="64"/>
      <c r="C239" s="50"/>
      <c r="D239" s="50"/>
      <c r="E239" s="50">
        <f>K239</f>
        <v>1</v>
      </c>
      <c r="F239" s="40" t="s">
        <v>555</v>
      </c>
      <c r="G239" s="41" t="s">
        <v>556</v>
      </c>
      <c r="H239" s="18"/>
      <c r="I239" s="2"/>
      <c r="J239" s="2">
        <v>1</v>
      </c>
      <c r="K239" s="53">
        <f>COUNTIF(I239:J239,"&gt;0")</f>
        <v>1</v>
      </c>
      <c r="L239" s="6"/>
      <c r="M239" s="6"/>
      <c r="N239" s="6"/>
      <c r="O239" s="2"/>
      <c r="P239" s="18"/>
      <c r="Q239" s="2"/>
      <c r="R239" s="2"/>
      <c r="S239" s="2"/>
    </row>
    <row r="240" spans="1:19" s="15" customFormat="1" x14ac:dyDescent="0.3">
      <c r="A240" s="56">
        <v>238</v>
      </c>
      <c r="B240" s="64"/>
      <c r="C240" s="50"/>
      <c r="D240" s="50"/>
      <c r="E240" s="50">
        <f>K240</f>
        <v>1</v>
      </c>
      <c r="F240" s="40" t="s">
        <v>557</v>
      </c>
      <c r="G240" s="41" t="s">
        <v>558</v>
      </c>
      <c r="H240" s="18"/>
      <c r="I240" s="2"/>
      <c r="J240" s="2">
        <v>1</v>
      </c>
      <c r="K240" s="53">
        <f>COUNTIF(I240:J240,"&gt;0")</f>
        <v>1</v>
      </c>
      <c r="L240" s="6"/>
      <c r="M240" s="6"/>
      <c r="N240" s="6"/>
      <c r="O240" s="2"/>
      <c r="P240" s="18"/>
      <c r="Q240" s="2"/>
      <c r="R240" s="2"/>
      <c r="S240" s="2"/>
    </row>
    <row r="241" spans="1:19" s="15" customFormat="1" x14ac:dyDescent="0.3">
      <c r="A241" s="56">
        <v>239</v>
      </c>
      <c r="B241" s="64"/>
      <c r="C241" s="50"/>
      <c r="D241" s="62">
        <f>COUNTIF(E241:E242,"&gt;0")</f>
        <v>1</v>
      </c>
      <c r="E241" s="62"/>
      <c r="F241" s="39" t="s">
        <v>1459</v>
      </c>
      <c r="G241" s="39" t="s">
        <v>559</v>
      </c>
      <c r="H241" s="21"/>
      <c r="I241" s="265"/>
      <c r="J241" s="11"/>
      <c r="K241" s="61"/>
      <c r="L241" s="6"/>
      <c r="M241" s="6"/>
      <c r="N241" s="6"/>
      <c r="O241" s="2"/>
      <c r="P241" s="18"/>
      <c r="Q241" s="2"/>
      <c r="R241" s="2"/>
      <c r="S241" s="2"/>
    </row>
    <row r="242" spans="1:19" s="15" customFormat="1" x14ac:dyDescent="0.3">
      <c r="A242" s="56">
        <v>240</v>
      </c>
      <c r="B242" s="64"/>
      <c r="C242" s="50"/>
      <c r="D242" s="50"/>
      <c r="E242" s="50">
        <f>K242</f>
        <v>1</v>
      </c>
      <c r="F242" s="40" t="s">
        <v>560</v>
      </c>
      <c r="G242" s="41" t="s">
        <v>561</v>
      </c>
      <c r="H242" s="18"/>
      <c r="I242" s="2"/>
      <c r="J242" s="2">
        <v>1</v>
      </c>
      <c r="K242" s="53">
        <f>COUNTIF(I242:J242,"&gt;0")</f>
        <v>1</v>
      </c>
      <c r="L242" s="6"/>
      <c r="M242" s="6"/>
      <c r="N242" s="6"/>
      <c r="O242" s="2"/>
      <c r="P242" s="18"/>
      <c r="Q242" s="2"/>
      <c r="R242" s="2"/>
      <c r="S242" s="2"/>
    </row>
    <row r="243" spans="1:19" s="15" customFormat="1" x14ac:dyDescent="0.3">
      <c r="A243" s="56">
        <v>241</v>
      </c>
      <c r="B243" s="64"/>
      <c r="C243" s="50"/>
      <c r="D243" s="62">
        <f>COUNTIF(E243:E244,"&gt;0")</f>
        <v>1</v>
      </c>
      <c r="E243" s="62"/>
      <c r="F243" s="39" t="s">
        <v>1458</v>
      </c>
      <c r="G243" s="39" t="s">
        <v>562</v>
      </c>
      <c r="H243" s="21"/>
      <c r="I243" s="265"/>
      <c r="J243" s="11"/>
      <c r="K243" s="61"/>
      <c r="L243" s="6"/>
      <c r="M243" s="6"/>
      <c r="N243" s="6"/>
      <c r="O243" s="2"/>
      <c r="P243" s="18"/>
      <c r="Q243" s="2"/>
      <c r="R243" s="2"/>
      <c r="S243" s="2"/>
    </row>
    <row r="244" spans="1:19" s="15" customFormat="1" x14ac:dyDescent="0.3">
      <c r="A244" s="56">
        <v>242</v>
      </c>
      <c r="B244" s="64"/>
      <c r="C244" s="50"/>
      <c r="D244" s="50"/>
      <c r="E244" s="50">
        <f>K244</f>
        <v>1</v>
      </c>
      <c r="F244" s="40" t="s">
        <v>563</v>
      </c>
      <c r="G244" s="41" t="s">
        <v>564</v>
      </c>
      <c r="H244" s="18"/>
      <c r="I244" s="2"/>
      <c r="J244" s="2">
        <v>1</v>
      </c>
      <c r="K244" s="53">
        <f>COUNTIF(I244:J244,"&gt;0")</f>
        <v>1</v>
      </c>
      <c r="L244" s="6"/>
      <c r="M244" s="6"/>
      <c r="N244" s="6"/>
      <c r="O244" s="2"/>
      <c r="P244" s="18"/>
      <c r="Q244" s="2"/>
      <c r="R244" s="2"/>
      <c r="S244" s="2"/>
    </row>
    <row r="245" spans="1:19" s="15" customFormat="1" x14ac:dyDescent="0.3">
      <c r="A245" s="56">
        <v>243</v>
      </c>
      <c r="B245" s="64"/>
      <c r="C245" s="50"/>
      <c r="D245" s="62">
        <f>COUNTIF(E245:E246,"&gt;0")</f>
        <v>1</v>
      </c>
      <c r="E245" s="62"/>
      <c r="F245" s="39" t="s">
        <v>565</v>
      </c>
      <c r="G245" s="39" t="s">
        <v>566</v>
      </c>
      <c r="H245" s="21"/>
      <c r="I245" s="265"/>
      <c r="J245" s="11"/>
      <c r="K245" s="61"/>
      <c r="L245" s="6"/>
      <c r="M245" s="6"/>
      <c r="N245" s="6"/>
      <c r="O245" s="2"/>
      <c r="P245" s="18"/>
      <c r="Q245" s="2"/>
      <c r="R245" s="2"/>
      <c r="S245" s="2"/>
    </row>
    <row r="246" spans="1:19" s="15" customFormat="1" x14ac:dyDescent="0.3">
      <c r="A246" s="56">
        <v>244</v>
      </c>
      <c r="B246" s="64"/>
      <c r="C246" s="50"/>
      <c r="D246" s="50"/>
      <c r="E246" s="50">
        <f>K246</f>
        <v>1</v>
      </c>
      <c r="F246" s="40" t="s">
        <v>567</v>
      </c>
      <c r="G246" s="41" t="s">
        <v>568</v>
      </c>
      <c r="H246" s="18"/>
      <c r="I246" s="2"/>
      <c r="J246" s="2">
        <v>1</v>
      </c>
      <c r="K246" s="53">
        <f>COUNTIF(I246:J246,"&gt;0")</f>
        <v>1</v>
      </c>
      <c r="L246" s="6"/>
      <c r="M246" s="6"/>
      <c r="N246" s="6"/>
      <c r="O246" s="2"/>
      <c r="P246" s="18"/>
      <c r="Q246" s="2"/>
      <c r="R246" s="2"/>
      <c r="S246" s="2"/>
    </row>
    <row r="247" spans="1:19" s="15" customFormat="1" x14ac:dyDescent="0.3">
      <c r="A247" s="56">
        <v>245</v>
      </c>
      <c r="B247" s="64"/>
      <c r="C247" s="50"/>
      <c r="D247" s="62">
        <f>COUNTIF(E247:E248,"&gt;0")</f>
        <v>1</v>
      </c>
      <c r="E247" s="62"/>
      <c r="F247" s="39" t="s">
        <v>569</v>
      </c>
      <c r="G247" s="39" t="s">
        <v>570</v>
      </c>
      <c r="H247" s="21"/>
      <c r="I247" s="265"/>
      <c r="J247" s="11"/>
      <c r="K247" s="61"/>
      <c r="L247" s="6"/>
      <c r="M247" s="6"/>
      <c r="N247" s="6"/>
      <c r="O247" s="2"/>
      <c r="P247" s="18"/>
      <c r="Q247" s="2"/>
      <c r="R247" s="2"/>
      <c r="S247" s="2"/>
    </row>
    <row r="248" spans="1:19" s="15" customFormat="1" x14ac:dyDescent="0.3">
      <c r="A248" s="56">
        <v>246</v>
      </c>
      <c r="B248" s="64"/>
      <c r="C248" s="50"/>
      <c r="D248" s="50"/>
      <c r="E248" s="50">
        <f>K248</f>
        <v>1</v>
      </c>
      <c r="F248" s="40" t="s">
        <v>571</v>
      </c>
      <c r="G248" s="41" t="s">
        <v>572</v>
      </c>
      <c r="H248" s="18"/>
      <c r="I248" s="2"/>
      <c r="J248" s="2">
        <v>1</v>
      </c>
      <c r="K248" s="53">
        <f>COUNTIF(I248:J248,"&gt;0")</f>
        <v>1</v>
      </c>
      <c r="L248" s="6"/>
      <c r="M248" s="6"/>
      <c r="N248" s="6"/>
      <c r="O248" s="2"/>
      <c r="P248" s="18"/>
      <c r="Q248" s="2"/>
      <c r="R248" s="2"/>
      <c r="S248" s="2"/>
    </row>
    <row r="249" spans="1:19" s="15" customFormat="1" x14ac:dyDescent="0.3">
      <c r="A249" s="56">
        <v>247</v>
      </c>
      <c r="B249" s="64"/>
      <c r="C249" s="50"/>
      <c r="D249" s="62">
        <f>COUNTIF(E249:E250,"&gt;0")</f>
        <v>1</v>
      </c>
      <c r="E249" s="62"/>
      <c r="F249" s="39" t="s">
        <v>1457</v>
      </c>
      <c r="G249" s="39" t="s">
        <v>573</v>
      </c>
      <c r="H249" s="21"/>
      <c r="I249" s="265"/>
      <c r="J249" s="11"/>
      <c r="K249" s="61"/>
      <c r="L249" s="6"/>
      <c r="M249" s="6"/>
      <c r="N249" s="6"/>
      <c r="O249" s="2"/>
      <c r="P249" s="18"/>
      <c r="Q249" s="2"/>
      <c r="R249" s="2"/>
      <c r="S249" s="2"/>
    </row>
    <row r="250" spans="1:19" s="15" customFormat="1" x14ac:dyDescent="0.3">
      <c r="A250" s="56">
        <v>248</v>
      </c>
      <c r="B250" s="64"/>
      <c r="C250" s="50"/>
      <c r="D250" s="50"/>
      <c r="E250" s="50">
        <f>K250</f>
        <v>1</v>
      </c>
      <c r="F250" s="40" t="s">
        <v>574</v>
      </c>
      <c r="G250" s="41" t="s">
        <v>575</v>
      </c>
      <c r="H250" s="18"/>
      <c r="I250" s="2"/>
      <c r="J250" s="2">
        <v>1</v>
      </c>
      <c r="K250" s="53">
        <f>COUNTIF(I250:J250,"&gt;0")</f>
        <v>1</v>
      </c>
      <c r="L250" s="6"/>
      <c r="M250" s="6"/>
      <c r="N250" s="6"/>
      <c r="O250" s="2"/>
      <c r="P250" s="18"/>
      <c r="Q250" s="2"/>
      <c r="R250" s="2"/>
      <c r="S250" s="2"/>
    </row>
    <row r="251" spans="1:19" x14ac:dyDescent="0.3">
      <c r="A251" s="56">
        <v>249</v>
      </c>
      <c r="D251" s="62">
        <f>COUNTIF(E251:E253,"&gt;0")</f>
        <v>2</v>
      </c>
      <c r="E251" s="62"/>
      <c r="F251" s="39" t="s">
        <v>1456</v>
      </c>
      <c r="G251" s="39" t="s">
        <v>576</v>
      </c>
      <c r="H251" s="21"/>
      <c r="I251" s="11"/>
      <c r="J251" s="11"/>
      <c r="K251" s="61"/>
    </row>
    <row r="252" spans="1:19" x14ac:dyDescent="0.3">
      <c r="A252" s="56">
        <v>250</v>
      </c>
      <c r="B252" s="60"/>
      <c r="E252" s="50">
        <f>K252</f>
        <v>1</v>
      </c>
      <c r="F252" s="40" t="s">
        <v>577</v>
      </c>
      <c r="G252" s="41" t="s">
        <v>578</v>
      </c>
      <c r="I252" s="2">
        <v>1</v>
      </c>
      <c r="K252" s="53">
        <f>COUNTIF(I252:J252,"&gt;0")</f>
        <v>1</v>
      </c>
    </row>
    <row r="253" spans="1:19" s="15" customFormat="1" x14ac:dyDescent="0.3">
      <c r="A253" s="56">
        <v>251</v>
      </c>
      <c r="B253" s="64"/>
      <c r="C253" s="50"/>
      <c r="D253" s="50"/>
      <c r="E253" s="50">
        <f>K253</f>
        <v>1</v>
      </c>
      <c r="F253" s="40" t="s">
        <v>579</v>
      </c>
      <c r="G253" s="41" t="s">
        <v>580</v>
      </c>
      <c r="H253" s="18"/>
      <c r="I253" s="2"/>
      <c r="J253" s="2">
        <v>1</v>
      </c>
      <c r="K253" s="53">
        <f>COUNTIF(I253:J253,"&gt;0")</f>
        <v>1</v>
      </c>
      <c r="L253" s="6"/>
      <c r="M253" s="6"/>
      <c r="N253" s="6"/>
      <c r="O253" s="2"/>
      <c r="P253" s="18"/>
      <c r="Q253" s="2"/>
      <c r="R253" s="2"/>
      <c r="S253" s="2"/>
    </row>
    <row r="254" spans="1:19" x14ac:dyDescent="0.3">
      <c r="A254" s="56">
        <v>252</v>
      </c>
      <c r="D254" s="62">
        <f>COUNTIF(E254:E255,"&gt;0")</f>
        <v>1</v>
      </c>
      <c r="E254" s="62"/>
      <c r="F254" s="39" t="s">
        <v>581</v>
      </c>
      <c r="G254" s="39" t="s">
        <v>582</v>
      </c>
      <c r="H254" s="21"/>
      <c r="I254" s="11"/>
      <c r="J254" s="11"/>
      <c r="K254" s="61"/>
    </row>
    <row r="255" spans="1:19" x14ac:dyDescent="0.3">
      <c r="A255" s="56">
        <v>253</v>
      </c>
      <c r="E255" s="50">
        <f>K255</f>
        <v>2</v>
      </c>
      <c r="F255" s="40" t="s">
        <v>583</v>
      </c>
      <c r="G255" s="41" t="s">
        <v>584</v>
      </c>
      <c r="I255" s="2">
        <v>1</v>
      </c>
      <c r="J255" s="2">
        <v>1</v>
      </c>
      <c r="K255" s="53">
        <f>COUNTIF(I255:J255,"&gt;0")</f>
        <v>2</v>
      </c>
    </row>
    <row r="256" spans="1:19" s="15" customFormat="1" x14ac:dyDescent="0.3">
      <c r="A256" s="56">
        <v>254</v>
      </c>
      <c r="B256" s="64"/>
      <c r="C256" s="50"/>
      <c r="D256" s="62">
        <f>COUNTIF(E256:E257,"&gt;0")</f>
        <v>1</v>
      </c>
      <c r="E256" s="62"/>
      <c r="F256" s="39" t="s">
        <v>1455</v>
      </c>
      <c r="G256" s="39" t="s">
        <v>585</v>
      </c>
      <c r="H256" s="21"/>
      <c r="I256" s="265"/>
      <c r="J256" s="11"/>
      <c r="K256" s="61"/>
      <c r="L256" s="6"/>
      <c r="M256" s="6"/>
      <c r="N256" s="6"/>
      <c r="O256" s="2"/>
      <c r="P256" s="18"/>
      <c r="Q256" s="2"/>
      <c r="R256" s="2"/>
      <c r="S256" s="2"/>
    </row>
    <row r="257" spans="1:19" s="15" customFormat="1" x14ac:dyDescent="0.3">
      <c r="A257" s="56">
        <v>255</v>
      </c>
      <c r="B257" s="64"/>
      <c r="C257" s="50"/>
      <c r="D257" s="50"/>
      <c r="E257" s="50">
        <f>K257</f>
        <v>1</v>
      </c>
      <c r="F257" s="40" t="s">
        <v>586</v>
      </c>
      <c r="G257" s="41" t="s">
        <v>587</v>
      </c>
      <c r="H257" s="18"/>
      <c r="I257" s="2"/>
      <c r="J257" s="2">
        <v>1</v>
      </c>
      <c r="K257" s="53">
        <f>COUNTIF(I257:J257,"&gt;0")</f>
        <v>1</v>
      </c>
      <c r="L257" s="6"/>
      <c r="M257" s="6"/>
      <c r="N257" s="6"/>
      <c r="O257" s="2"/>
      <c r="P257" s="18"/>
      <c r="Q257" s="2"/>
      <c r="R257" s="2"/>
      <c r="S257" s="2"/>
    </row>
    <row r="258" spans="1:19" x14ac:dyDescent="0.3">
      <c r="A258" s="56">
        <v>256</v>
      </c>
      <c r="D258" s="62">
        <f>COUNTIF(E258:E260,"&gt;0")</f>
        <v>2</v>
      </c>
      <c r="E258" s="62"/>
      <c r="F258" s="39" t="s">
        <v>588</v>
      </c>
      <c r="G258" s="39" t="s">
        <v>589</v>
      </c>
      <c r="H258" s="21"/>
      <c r="I258" s="11"/>
      <c r="J258" s="11"/>
      <c r="K258" s="61"/>
    </row>
    <row r="259" spans="1:19" x14ac:dyDescent="0.3">
      <c r="A259" s="56">
        <v>257</v>
      </c>
      <c r="E259" s="50">
        <f>K259</f>
        <v>2</v>
      </c>
      <c r="F259" s="40" t="s">
        <v>590</v>
      </c>
      <c r="G259" s="41" t="s">
        <v>591</v>
      </c>
      <c r="I259" s="2">
        <v>1</v>
      </c>
      <c r="J259" s="2">
        <v>1</v>
      </c>
      <c r="K259" s="53">
        <f>COUNTIF(I259:J259,"&gt;0")</f>
        <v>2</v>
      </c>
    </row>
    <row r="260" spans="1:19" x14ac:dyDescent="0.3">
      <c r="A260" s="56">
        <v>258</v>
      </c>
      <c r="E260" s="50">
        <f>K260</f>
        <v>2</v>
      </c>
      <c r="F260" s="40" t="s">
        <v>592</v>
      </c>
      <c r="G260" s="41" t="s">
        <v>593</v>
      </c>
      <c r="I260" s="2">
        <v>1</v>
      </c>
      <c r="J260" s="2">
        <v>1</v>
      </c>
      <c r="K260" s="53">
        <f>COUNTIF(I260:J260,"&gt;0")</f>
        <v>2</v>
      </c>
    </row>
    <row r="261" spans="1:19" x14ac:dyDescent="0.3">
      <c r="A261" s="56">
        <v>259</v>
      </c>
      <c r="C261" s="57">
        <f>COUNTIF(D261:D375,"&gt;0")</f>
        <v>21</v>
      </c>
      <c r="D261" s="57"/>
      <c r="E261" s="57"/>
      <c r="F261" s="58" t="s">
        <v>1413</v>
      </c>
      <c r="G261" s="58" t="s">
        <v>594</v>
      </c>
      <c r="H261" s="112"/>
      <c r="I261" s="9"/>
      <c r="J261" s="9"/>
      <c r="K261" s="59"/>
    </row>
    <row r="262" spans="1:19" s="15" customFormat="1" x14ac:dyDescent="0.3">
      <c r="A262" s="56">
        <v>260</v>
      </c>
      <c r="B262" s="64"/>
      <c r="C262" s="50"/>
      <c r="D262" s="62">
        <f>COUNTIF(E262:E263,"&gt;0")</f>
        <v>1</v>
      </c>
      <c r="E262" s="62"/>
      <c r="F262" s="39" t="s">
        <v>595</v>
      </c>
      <c r="G262" s="39" t="s">
        <v>596</v>
      </c>
      <c r="H262" s="21"/>
      <c r="I262" s="265"/>
      <c r="J262" s="11"/>
      <c r="K262" s="61"/>
      <c r="L262" s="6"/>
      <c r="M262" s="6"/>
      <c r="N262" s="6"/>
      <c r="O262" s="2"/>
      <c r="P262" s="18"/>
      <c r="Q262" s="2"/>
      <c r="R262" s="2"/>
      <c r="S262" s="2"/>
    </row>
    <row r="263" spans="1:19" s="15" customFormat="1" x14ac:dyDescent="0.3">
      <c r="A263" s="56">
        <v>261</v>
      </c>
      <c r="B263" s="64"/>
      <c r="C263" s="50"/>
      <c r="D263" s="50"/>
      <c r="E263" s="50">
        <f>K263</f>
        <v>1</v>
      </c>
      <c r="F263" s="40" t="s">
        <v>597</v>
      </c>
      <c r="G263" s="41" t="s">
        <v>598</v>
      </c>
      <c r="H263" s="18"/>
      <c r="I263" s="2"/>
      <c r="J263" s="2">
        <v>1</v>
      </c>
      <c r="K263" s="53">
        <f>COUNTIF(I263:J263,"&gt;0")</f>
        <v>1</v>
      </c>
      <c r="L263" s="6"/>
      <c r="M263" s="6"/>
      <c r="N263" s="6"/>
      <c r="O263" s="2"/>
      <c r="P263" s="18"/>
      <c r="Q263" s="2"/>
      <c r="R263" s="2"/>
      <c r="S263" s="2"/>
    </row>
    <row r="264" spans="1:19" x14ac:dyDescent="0.3">
      <c r="A264" s="56">
        <v>262</v>
      </c>
      <c r="B264" s="60"/>
      <c r="D264" s="62">
        <f>COUNTIF(E264:E265,"&gt;0")</f>
        <v>1</v>
      </c>
      <c r="E264" s="62"/>
      <c r="F264" s="39" t="s">
        <v>599</v>
      </c>
      <c r="G264" s="39" t="s">
        <v>600</v>
      </c>
      <c r="H264" s="21"/>
      <c r="I264" s="11"/>
      <c r="J264" s="11"/>
      <c r="K264" s="61"/>
    </row>
    <row r="265" spans="1:19" x14ac:dyDescent="0.3">
      <c r="A265" s="56">
        <v>263</v>
      </c>
      <c r="B265" s="60"/>
      <c r="E265" s="50">
        <f>K265</f>
        <v>1</v>
      </c>
      <c r="F265" s="40" t="s">
        <v>601</v>
      </c>
      <c r="G265" s="41" t="s">
        <v>602</v>
      </c>
      <c r="I265" s="2">
        <v>1</v>
      </c>
      <c r="K265" s="53">
        <f>COUNTIF(I265:J265,"&gt;0")</f>
        <v>1</v>
      </c>
    </row>
    <row r="266" spans="1:19" x14ac:dyDescent="0.3">
      <c r="A266" s="56">
        <v>264</v>
      </c>
      <c r="D266" s="62">
        <f>COUNTIF(E266:E271,"&gt;0")</f>
        <v>5</v>
      </c>
      <c r="E266" s="62"/>
      <c r="F266" s="39" t="s">
        <v>1454</v>
      </c>
      <c r="G266" s="39" t="s">
        <v>603</v>
      </c>
      <c r="H266" s="21"/>
      <c r="I266" s="11"/>
      <c r="J266" s="11"/>
      <c r="K266" s="61"/>
    </row>
    <row r="267" spans="1:19" s="15" customFormat="1" x14ac:dyDescent="0.3">
      <c r="A267" s="56">
        <v>265</v>
      </c>
      <c r="B267" s="64"/>
      <c r="C267" s="50"/>
      <c r="D267" s="50"/>
      <c r="E267" s="50">
        <f>K267</f>
        <v>1</v>
      </c>
      <c r="F267" s="40" t="s">
        <v>604</v>
      </c>
      <c r="G267" s="41" t="s">
        <v>605</v>
      </c>
      <c r="H267" s="18"/>
      <c r="I267" s="2"/>
      <c r="J267" s="2">
        <v>1</v>
      </c>
      <c r="K267" s="53">
        <f>COUNTIF(I267:J267,"&gt;0")</f>
        <v>1</v>
      </c>
      <c r="L267" s="6"/>
      <c r="M267" s="6"/>
      <c r="N267" s="6"/>
      <c r="O267" s="2"/>
      <c r="P267" s="18"/>
      <c r="Q267" s="2"/>
      <c r="R267" s="2"/>
      <c r="S267" s="2"/>
    </row>
    <row r="268" spans="1:19" s="15" customFormat="1" x14ac:dyDescent="0.3">
      <c r="A268" s="56">
        <v>266</v>
      </c>
      <c r="B268" s="64"/>
      <c r="C268" s="50"/>
      <c r="D268" s="50"/>
      <c r="E268" s="50">
        <f>K268</f>
        <v>1</v>
      </c>
      <c r="F268" s="40" t="s">
        <v>606</v>
      </c>
      <c r="G268" s="41" t="s">
        <v>607</v>
      </c>
      <c r="H268" s="18"/>
      <c r="I268" s="2"/>
      <c r="J268" s="2">
        <v>1</v>
      </c>
      <c r="K268" s="53">
        <f>COUNTIF(I268:J268,"&gt;0")</f>
        <v>1</v>
      </c>
      <c r="L268" s="6"/>
      <c r="M268" s="6"/>
      <c r="N268" s="6"/>
      <c r="O268" s="2"/>
      <c r="P268" s="18"/>
      <c r="Q268" s="2"/>
      <c r="R268" s="2"/>
      <c r="S268" s="2"/>
    </row>
    <row r="269" spans="1:19" s="15" customFormat="1" x14ac:dyDescent="0.3">
      <c r="A269" s="56">
        <v>267</v>
      </c>
      <c r="B269" s="64"/>
      <c r="C269" s="50"/>
      <c r="D269" s="50"/>
      <c r="E269" s="50">
        <f>K269</f>
        <v>1</v>
      </c>
      <c r="F269" s="40" t="s">
        <v>608</v>
      </c>
      <c r="G269" s="41" t="s">
        <v>1453</v>
      </c>
      <c r="H269" s="18"/>
      <c r="I269" s="2"/>
      <c r="J269" s="2">
        <v>1</v>
      </c>
      <c r="K269" s="53">
        <f>COUNTIF(I269:J269,"&gt;0")</f>
        <v>1</v>
      </c>
      <c r="L269" s="6"/>
      <c r="M269" s="6"/>
      <c r="N269" s="6"/>
      <c r="O269" s="2"/>
      <c r="P269" s="18"/>
      <c r="Q269" s="2"/>
      <c r="R269" s="2"/>
      <c r="S269" s="2"/>
    </row>
    <row r="270" spans="1:19" s="15" customFormat="1" x14ac:dyDescent="0.3">
      <c r="A270" s="56">
        <v>268</v>
      </c>
      <c r="B270" s="64"/>
      <c r="C270" s="50"/>
      <c r="D270" s="50"/>
      <c r="E270" s="50">
        <f>K270</f>
        <v>1</v>
      </c>
      <c r="F270" s="40" t="s">
        <v>609</v>
      </c>
      <c r="G270" s="41" t="s">
        <v>610</v>
      </c>
      <c r="H270" s="18"/>
      <c r="I270" s="2"/>
      <c r="J270" s="2">
        <v>1</v>
      </c>
      <c r="K270" s="53">
        <f>COUNTIF(I270:J270,"&gt;0")</f>
        <v>1</v>
      </c>
      <c r="L270" s="6"/>
      <c r="M270" s="6"/>
      <c r="N270" s="6"/>
      <c r="O270" s="2"/>
      <c r="P270" s="18"/>
      <c r="Q270" s="2"/>
      <c r="R270" s="2"/>
      <c r="S270" s="2"/>
    </row>
    <row r="271" spans="1:19" x14ac:dyDescent="0.3">
      <c r="A271" s="56">
        <v>269</v>
      </c>
      <c r="B271" s="60"/>
      <c r="E271" s="50">
        <f>K271</f>
        <v>1</v>
      </c>
      <c r="F271" s="40" t="s">
        <v>611</v>
      </c>
      <c r="G271" s="41" t="s">
        <v>612</v>
      </c>
      <c r="I271" s="2">
        <v>1</v>
      </c>
      <c r="K271" s="53">
        <f>COUNTIF(I271:J271,"&gt;0")</f>
        <v>1</v>
      </c>
    </row>
    <row r="272" spans="1:19" x14ac:dyDescent="0.3">
      <c r="A272" s="56">
        <v>270</v>
      </c>
      <c r="D272" s="62">
        <f>COUNTIF(E272:E278,"&gt;0")</f>
        <v>6</v>
      </c>
      <c r="E272" s="62"/>
      <c r="F272" s="39" t="s">
        <v>613</v>
      </c>
      <c r="G272" s="39" t="s">
        <v>614</v>
      </c>
      <c r="H272" s="21"/>
      <c r="I272" s="11"/>
      <c r="J272" s="11"/>
      <c r="K272" s="61"/>
    </row>
    <row r="273" spans="1:19" s="15" customFormat="1" x14ac:dyDescent="0.3">
      <c r="A273" s="56">
        <v>271</v>
      </c>
      <c r="B273" s="64"/>
      <c r="C273" s="50"/>
      <c r="D273" s="50"/>
      <c r="E273" s="50">
        <f t="shared" ref="E273:E278" si="18">K273</f>
        <v>1</v>
      </c>
      <c r="F273" s="40" t="s">
        <v>615</v>
      </c>
      <c r="G273" s="41" t="s">
        <v>1452</v>
      </c>
      <c r="H273" s="18"/>
      <c r="I273" s="2"/>
      <c r="J273" s="2">
        <v>1</v>
      </c>
      <c r="K273" s="53">
        <f t="shared" ref="K273:K278" si="19">COUNTIF(I273:J273,"&gt;0")</f>
        <v>1</v>
      </c>
      <c r="L273" s="6"/>
      <c r="M273" s="6"/>
      <c r="N273" s="6"/>
      <c r="O273" s="2"/>
      <c r="P273" s="18"/>
      <c r="Q273" s="2"/>
      <c r="R273" s="2"/>
      <c r="S273" s="2"/>
    </row>
    <row r="274" spans="1:19" x14ac:dyDescent="0.3">
      <c r="A274" s="56">
        <v>272</v>
      </c>
      <c r="E274" s="50">
        <f t="shared" si="18"/>
        <v>2</v>
      </c>
      <c r="F274" s="40" t="s">
        <v>616</v>
      </c>
      <c r="G274" s="41" t="s">
        <v>617</v>
      </c>
      <c r="I274" s="2">
        <v>1</v>
      </c>
      <c r="J274" s="2">
        <v>1</v>
      </c>
      <c r="K274" s="53">
        <f t="shared" si="19"/>
        <v>2</v>
      </c>
    </row>
    <row r="275" spans="1:19" s="15" customFormat="1" x14ac:dyDescent="0.3">
      <c r="A275" s="56">
        <v>273</v>
      </c>
      <c r="B275" s="64"/>
      <c r="C275" s="50"/>
      <c r="D275" s="50"/>
      <c r="E275" s="50">
        <f t="shared" si="18"/>
        <v>1</v>
      </c>
      <c r="F275" s="40" t="s">
        <v>618</v>
      </c>
      <c r="G275" s="41" t="s">
        <v>619</v>
      </c>
      <c r="H275" s="18"/>
      <c r="I275" s="2"/>
      <c r="J275" s="2">
        <v>1</v>
      </c>
      <c r="K275" s="53">
        <f t="shared" si="19"/>
        <v>1</v>
      </c>
      <c r="L275" s="6"/>
      <c r="M275" s="6"/>
      <c r="N275" s="6"/>
      <c r="O275" s="2"/>
      <c r="P275" s="18"/>
      <c r="Q275" s="2"/>
      <c r="R275" s="2"/>
      <c r="S275" s="2"/>
    </row>
    <row r="276" spans="1:19" x14ac:dyDescent="0.3">
      <c r="A276" s="56">
        <v>274</v>
      </c>
      <c r="B276" s="60"/>
      <c r="E276" s="50">
        <f t="shared" si="18"/>
        <v>1</v>
      </c>
      <c r="F276" s="40" t="s">
        <v>620</v>
      </c>
      <c r="G276" s="41" t="s">
        <v>621</v>
      </c>
      <c r="I276" s="2">
        <v>1</v>
      </c>
      <c r="K276" s="53">
        <f t="shared" si="19"/>
        <v>1</v>
      </c>
    </row>
    <row r="277" spans="1:19" s="15" customFormat="1" x14ac:dyDescent="0.3">
      <c r="A277" s="56">
        <v>275</v>
      </c>
      <c r="B277" s="64"/>
      <c r="C277" s="50"/>
      <c r="D277" s="50"/>
      <c r="E277" s="50">
        <f t="shared" si="18"/>
        <v>1</v>
      </c>
      <c r="F277" s="40" t="s">
        <v>622</v>
      </c>
      <c r="G277" s="41" t="s">
        <v>623</v>
      </c>
      <c r="H277" s="18"/>
      <c r="I277" s="2"/>
      <c r="J277" s="2">
        <v>1</v>
      </c>
      <c r="K277" s="53">
        <f t="shared" si="19"/>
        <v>1</v>
      </c>
      <c r="L277" s="6"/>
      <c r="M277" s="6"/>
      <c r="N277" s="6"/>
      <c r="O277" s="2"/>
      <c r="P277" s="18"/>
      <c r="Q277" s="2"/>
      <c r="R277" s="2"/>
      <c r="S277" s="2"/>
    </row>
    <row r="278" spans="1:19" x14ac:dyDescent="0.3">
      <c r="A278" s="56">
        <v>276</v>
      </c>
      <c r="B278" s="60"/>
      <c r="E278" s="50">
        <f t="shared" si="18"/>
        <v>1</v>
      </c>
      <c r="F278" s="40" t="s">
        <v>624</v>
      </c>
      <c r="G278" s="41" t="s">
        <v>625</v>
      </c>
      <c r="I278" s="2">
        <v>1</v>
      </c>
      <c r="K278" s="53">
        <f t="shared" si="19"/>
        <v>1</v>
      </c>
    </row>
    <row r="279" spans="1:19" x14ac:dyDescent="0.3">
      <c r="A279" s="56">
        <v>277</v>
      </c>
      <c r="D279" s="62">
        <f>COUNTIF(E279:E283,"&gt;0")</f>
        <v>4</v>
      </c>
      <c r="E279" s="62"/>
      <c r="F279" s="63" t="s">
        <v>626</v>
      </c>
      <c r="G279" s="63" t="s">
        <v>1451</v>
      </c>
      <c r="H279" s="115"/>
      <c r="I279" s="11"/>
      <c r="J279" s="11"/>
      <c r="K279" s="61"/>
    </row>
    <row r="280" spans="1:19" s="15" customFormat="1" x14ac:dyDescent="0.3">
      <c r="A280" s="56">
        <v>278</v>
      </c>
      <c r="B280" s="64"/>
      <c r="C280" s="50"/>
      <c r="D280" s="50"/>
      <c r="E280" s="50">
        <f>K280</f>
        <v>1</v>
      </c>
      <c r="F280" s="40" t="s">
        <v>627</v>
      </c>
      <c r="G280" s="41" t="s">
        <v>628</v>
      </c>
      <c r="H280" s="18"/>
      <c r="I280" s="2"/>
      <c r="J280" s="2">
        <v>1</v>
      </c>
      <c r="K280" s="53">
        <f>COUNTIF(I280:J280,"&gt;0")</f>
        <v>1</v>
      </c>
      <c r="L280" s="6"/>
      <c r="M280" s="6"/>
      <c r="N280" s="6"/>
      <c r="O280" s="2"/>
      <c r="P280" s="18"/>
      <c r="Q280" s="2"/>
      <c r="R280" s="2"/>
      <c r="S280" s="2"/>
    </row>
    <row r="281" spans="1:19" s="15" customFormat="1" x14ac:dyDescent="0.3">
      <c r="A281" s="56">
        <v>279</v>
      </c>
      <c r="B281" s="64"/>
      <c r="C281" s="50"/>
      <c r="D281" s="50"/>
      <c r="E281" s="50">
        <f>K281</f>
        <v>1</v>
      </c>
      <c r="F281" s="40" t="s">
        <v>629</v>
      </c>
      <c r="G281" s="41" t="s">
        <v>630</v>
      </c>
      <c r="H281" s="18"/>
      <c r="I281" s="2"/>
      <c r="J281" s="2">
        <v>1</v>
      </c>
      <c r="K281" s="53">
        <f>COUNTIF(I281:J281,"&gt;0")</f>
        <v>1</v>
      </c>
      <c r="L281" s="6"/>
      <c r="M281" s="6"/>
      <c r="N281" s="6"/>
      <c r="O281" s="2"/>
      <c r="P281" s="18"/>
      <c r="Q281" s="2"/>
      <c r="R281" s="2"/>
      <c r="S281" s="2"/>
    </row>
    <row r="282" spans="1:19" x14ac:dyDescent="0.3">
      <c r="A282" s="56">
        <v>280</v>
      </c>
      <c r="E282" s="50">
        <f>K282</f>
        <v>2</v>
      </c>
      <c r="F282" s="71" t="s">
        <v>631</v>
      </c>
      <c r="G282" s="1" t="s">
        <v>1450</v>
      </c>
      <c r="I282" s="2">
        <v>1</v>
      </c>
      <c r="J282" s="2">
        <v>1</v>
      </c>
      <c r="K282" s="53">
        <f>COUNTIF(I282:J282,"&gt;0")</f>
        <v>2</v>
      </c>
    </row>
    <row r="283" spans="1:19" s="15" customFormat="1" x14ac:dyDescent="0.3">
      <c r="A283" s="56">
        <v>281</v>
      </c>
      <c r="B283" s="64"/>
      <c r="C283" s="50"/>
      <c r="D283" s="50"/>
      <c r="E283" s="50">
        <f>K283</f>
        <v>1</v>
      </c>
      <c r="F283" s="40" t="s">
        <v>632</v>
      </c>
      <c r="G283" s="41" t="s">
        <v>633</v>
      </c>
      <c r="H283" s="18"/>
      <c r="I283" s="2"/>
      <c r="J283" s="2">
        <v>1</v>
      </c>
      <c r="K283" s="53">
        <f>COUNTIF(I283:J283,"&gt;0")</f>
        <v>1</v>
      </c>
      <c r="L283" s="6"/>
      <c r="M283" s="6"/>
      <c r="N283" s="6"/>
      <c r="O283" s="2"/>
      <c r="P283" s="18"/>
      <c r="Q283" s="2"/>
      <c r="R283" s="2"/>
      <c r="S283" s="2"/>
    </row>
    <row r="284" spans="1:19" s="15" customFormat="1" x14ac:dyDescent="0.3">
      <c r="A284" s="56">
        <v>282</v>
      </c>
      <c r="B284" s="64"/>
      <c r="C284" s="50"/>
      <c r="D284" s="62">
        <f>COUNTIF(E284:E285,"&gt;0")</f>
        <v>1</v>
      </c>
      <c r="E284" s="62"/>
      <c r="F284" s="39" t="s">
        <v>1449</v>
      </c>
      <c r="G284" s="39" t="s">
        <v>634</v>
      </c>
      <c r="H284" s="21"/>
      <c r="I284" s="265"/>
      <c r="J284" s="11"/>
      <c r="K284" s="61"/>
      <c r="L284" s="6"/>
      <c r="M284" s="6"/>
      <c r="N284" s="6"/>
      <c r="O284" s="2"/>
      <c r="P284" s="18"/>
      <c r="Q284" s="2"/>
      <c r="R284" s="2"/>
      <c r="S284" s="2"/>
    </row>
    <row r="285" spans="1:19" s="15" customFormat="1" x14ac:dyDescent="0.3">
      <c r="A285" s="56">
        <v>283</v>
      </c>
      <c r="B285" s="64"/>
      <c r="C285" s="50"/>
      <c r="D285" s="50"/>
      <c r="E285" s="50">
        <f>K285</f>
        <v>1</v>
      </c>
      <c r="F285" s="40" t="s">
        <v>635</v>
      </c>
      <c r="G285" s="41" t="s">
        <v>636</v>
      </c>
      <c r="H285" s="18"/>
      <c r="I285" s="2"/>
      <c r="J285" s="2">
        <v>1</v>
      </c>
      <c r="K285" s="53">
        <f>COUNTIF(I285:J285,"&gt;0")</f>
        <v>1</v>
      </c>
      <c r="L285" s="6"/>
      <c r="M285" s="6"/>
      <c r="N285" s="6"/>
      <c r="O285" s="2"/>
      <c r="P285" s="18"/>
      <c r="Q285" s="2"/>
      <c r="R285" s="2"/>
      <c r="S285" s="2"/>
    </row>
    <row r="286" spans="1:19" x14ac:dyDescent="0.3">
      <c r="A286" s="56">
        <v>284</v>
      </c>
      <c r="D286" s="62">
        <f>COUNTIF(E286:E288,"&gt;0")</f>
        <v>2</v>
      </c>
      <c r="E286" s="62"/>
      <c r="F286" s="39" t="s">
        <v>637</v>
      </c>
      <c r="G286" s="39" t="s">
        <v>638</v>
      </c>
      <c r="H286" s="21"/>
      <c r="I286" s="11"/>
      <c r="J286" s="11"/>
      <c r="K286" s="61"/>
    </row>
    <row r="287" spans="1:19" s="15" customFormat="1" x14ac:dyDescent="0.3">
      <c r="A287" s="56">
        <v>285</v>
      </c>
      <c r="B287" s="64"/>
      <c r="C287" s="50"/>
      <c r="D287" s="50"/>
      <c r="E287" s="50">
        <f>K287</f>
        <v>1</v>
      </c>
      <c r="F287" s="40" t="s">
        <v>639</v>
      </c>
      <c r="G287" s="41" t="s">
        <v>640</v>
      </c>
      <c r="H287" s="18"/>
      <c r="I287" s="2"/>
      <c r="J287" s="2">
        <v>1</v>
      </c>
      <c r="K287" s="53">
        <f>COUNTIF(I287:J287,"&gt;0")</f>
        <v>1</v>
      </c>
      <c r="L287" s="6"/>
      <c r="M287" s="6"/>
      <c r="N287" s="6"/>
      <c r="O287" s="2"/>
      <c r="P287" s="18"/>
      <c r="Q287" s="2"/>
      <c r="R287" s="2"/>
      <c r="S287" s="2"/>
    </row>
    <row r="288" spans="1:19" x14ac:dyDescent="0.3">
      <c r="A288" s="56">
        <v>286</v>
      </c>
      <c r="B288" s="60"/>
      <c r="E288" s="50">
        <f>K288</f>
        <v>1</v>
      </c>
      <c r="F288" s="40" t="s">
        <v>641</v>
      </c>
      <c r="G288" s="41" t="s">
        <v>642</v>
      </c>
      <c r="I288" s="2">
        <v>1</v>
      </c>
      <c r="K288" s="53">
        <f>COUNTIF(I288:J288,"&gt;0")</f>
        <v>1</v>
      </c>
    </row>
    <row r="289" spans="1:19" s="15" customFormat="1" x14ac:dyDescent="0.3">
      <c r="A289" s="56">
        <v>287</v>
      </c>
      <c r="B289" s="64"/>
      <c r="C289" s="50"/>
      <c r="D289" s="62">
        <f>COUNTIF(E289:E296,"&gt;0")</f>
        <v>7</v>
      </c>
      <c r="E289" s="62"/>
      <c r="F289" s="39" t="s">
        <v>1448</v>
      </c>
      <c r="G289" s="39" t="s">
        <v>643</v>
      </c>
      <c r="H289" s="21"/>
      <c r="I289" s="265"/>
      <c r="J289" s="11"/>
      <c r="K289" s="61"/>
      <c r="L289" s="6"/>
      <c r="M289" s="6"/>
      <c r="N289" s="6"/>
      <c r="O289" s="2"/>
      <c r="P289" s="18"/>
      <c r="Q289" s="2"/>
      <c r="R289" s="2"/>
      <c r="S289" s="2"/>
    </row>
    <row r="290" spans="1:19" s="15" customFormat="1" x14ac:dyDescent="0.3">
      <c r="A290" s="56">
        <v>288</v>
      </c>
      <c r="B290" s="64"/>
      <c r="C290" s="50"/>
      <c r="D290" s="50"/>
      <c r="E290" s="50">
        <f t="shared" ref="E290:E296" si="20">K290</f>
        <v>1</v>
      </c>
      <c r="F290" s="40" t="s">
        <v>644</v>
      </c>
      <c r="G290" s="41" t="s">
        <v>645</v>
      </c>
      <c r="H290" s="18"/>
      <c r="I290" s="2"/>
      <c r="J290" s="2">
        <v>1</v>
      </c>
      <c r="K290" s="53">
        <f t="shared" ref="K290:K296" si="21">COUNTIF(I290:J290,"&gt;0")</f>
        <v>1</v>
      </c>
      <c r="L290" s="6"/>
      <c r="M290" s="6"/>
      <c r="N290" s="6"/>
      <c r="O290" s="2"/>
      <c r="P290" s="18"/>
      <c r="Q290" s="2"/>
      <c r="R290" s="2"/>
      <c r="S290" s="2"/>
    </row>
    <row r="291" spans="1:19" s="15" customFormat="1" x14ac:dyDescent="0.3">
      <c r="A291" s="56">
        <v>289</v>
      </c>
      <c r="B291" s="64"/>
      <c r="C291" s="50"/>
      <c r="D291" s="50"/>
      <c r="E291" s="50">
        <f t="shared" si="20"/>
        <v>1</v>
      </c>
      <c r="F291" s="40" t="s">
        <v>646</v>
      </c>
      <c r="G291" s="41" t="s">
        <v>647</v>
      </c>
      <c r="H291" s="18"/>
      <c r="I291" s="2"/>
      <c r="J291" s="2">
        <v>1</v>
      </c>
      <c r="K291" s="53">
        <f t="shared" si="21"/>
        <v>1</v>
      </c>
      <c r="L291" s="6"/>
      <c r="M291" s="6"/>
      <c r="N291" s="6"/>
      <c r="O291" s="2"/>
      <c r="P291" s="18"/>
      <c r="Q291" s="2"/>
      <c r="R291" s="2"/>
      <c r="S291" s="2"/>
    </row>
    <row r="292" spans="1:19" s="15" customFormat="1" x14ac:dyDescent="0.3">
      <c r="A292" s="56">
        <v>290</v>
      </c>
      <c r="B292" s="64"/>
      <c r="C292" s="50"/>
      <c r="D292" s="50"/>
      <c r="E292" s="50">
        <f t="shared" si="20"/>
        <v>1</v>
      </c>
      <c r="F292" s="40" t="s">
        <v>648</v>
      </c>
      <c r="G292" s="41" t="s">
        <v>649</v>
      </c>
      <c r="H292" s="18"/>
      <c r="I292" s="2"/>
      <c r="J292" s="2">
        <v>1</v>
      </c>
      <c r="K292" s="53">
        <f t="shared" si="21"/>
        <v>1</v>
      </c>
      <c r="L292" s="6"/>
      <c r="M292" s="6"/>
      <c r="N292" s="6"/>
      <c r="O292" s="2"/>
      <c r="P292" s="18"/>
      <c r="Q292" s="2"/>
      <c r="R292" s="2"/>
      <c r="S292" s="2"/>
    </row>
    <row r="293" spans="1:19" s="15" customFormat="1" x14ac:dyDescent="0.3">
      <c r="A293" s="56">
        <v>291</v>
      </c>
      <c r="B293" s="64"/>
      <c r="C293" s="50"/>
      <c r="D293" s="50"/>
      <c r="E293" s="50">
        <f t="shared" si="20"/>
        <v>1</v>
      </c>
      <c r="F293" s="40" t="s">
        <v>650</v>
      </c>
      <c r="G293" s="41" t="s">
        <v>651</v>
      </c>
      <c r="H293" s="18"/>
      <c r="I293" s="2"/>
      <c r="J293" s="2">
        <v>1</v>
      </c>
      <c r="K293" s="53">
        <f t="shared" si="21"/>
        <v>1</v>
      </c>
      <c r="L293" s="6"/>
      <c r="M293" s="6"/>
      <c r="N293" s="6"/>
      <c r="O293" s="2"/>
      <c r="P293" s="18"/>
      <c r="Q293" s="2"/>
      <c r="R293" s="2"/>
      <c r="S293" s="2"/>
    </row>
    <row r="294" spans="1:19" s="15" customFormat="1" x14ac:dyDescent="0.3">
      <c r="A294" s="56">
        <v>292</v>
      </c>
      <c r="B294" s="64"/>
      <c r="C294" s="50"/>
      <c r="D294" s="50"/>
      <c r="E294" s="50">
        <f t="shared" si="20"/>
        <v>1</v>
      </c>
      <c r="F294" s="40" t="s">
        <v>652</v>
      </c>
      <c r="G294" s="41" t="s">
        <v>653</v>
      </c>
      <c r="H294" s="18"/>
      <c r="I294" s="2"/>
      <c r="J294" s="2">
        <v>1</v>
      </c>
      <c r="K294" s="53">
        <f t="shared" si="21"/>
        <v>1</v>
      </c>
      <c r="L294" s="6"/>
      <c r="M294" s="6"/>
      <c r="N294" s="6"/>
      <c r="O294" s="2"/>
      <c r="P294" s="18"/>
      <c r="Q294" s="2"/>
      <c r="R294" s="2"/>
      <c r="S294" s="2"/>
    </row>
    <row r="295" spans="1:19" s="15" customFormat="1" x14ac:dyDescent="0.3">
      <c r="A295" s="56">
        <v>293</v>
      </c>
      <c r="B295" s="64"/>
      <c r="C295" s="50"/>
      <c r="D295" s="50"/>
      <c r="E295" s="50">
        <f t="shared" si="20"/>
        <v>1</v>
      </c>
      <c r="F295" s="40" t="s">
        <v>654</v>
      </c>
      <c r="G295" s="41" t="s">
        <v>655</v>
      </c>
      <c r="H295" s="18"/>
      <c r="I295" s="2"/>
      <c r="J295" s="2">
        <v>1</v>
      </c>
      <c r="K295" s="53">
        <f t="shared" si="21"/>
        <v>1</v>
      </c>
      <c r="L295" s="6"/>
      <c r="M295" s="6"/>
      <c r="N295" s="6"/>
      <c r="O295" s="2"/>
      <c r="P295" s="18"/>
      <c r="Q295" s="2"/>
      <c r="R295" s="2"/>
      <c r="S295" s="2"/>
    </row>
    <row r="296" spans="1:19" s="15" customFormat="1" x14ac:dyDescent="0.3">
      <c r="A296" s="56">
        <v>294</v>
      </c>
      <c r="B296" s="64"/>
      <c r="C296" s="50"/>
      <c r="D296" s="50"/>
      <c r="E296" s="50">
        <f t="shared" si="20"/>
        <v>1</v>
      </c>
      <c r="F296" s="40" t="s">
        <v>656</v>
      </c>
      <c r="G296" s="41" t="s">
        <v>657</v>
      </c>
      <c r="H296" s="18"/>
      <c r="I296" s="2"/>
      <c r="J296" s="2">
        <v>1</v>
      </c>
      <c r="K296" s="53">
        <f t="shared" si="21"/>
        <v>1</v>
      </c>
      <c r="L296" s="6"/>
      <c r="M296" s="6"/>
      <c r="N296" s="6"/>
      <c r="O296" s="2"/>
      <c r="P296" s="18"/>
      <c r="Q296" s="2"/>
      <c r="R296" s="2"/>
      <c r="S296" s="2"/>
    </row>
    <row r="297" spans="1:19" s="15" customFormat="1" x14ac:dyDescent="0.3">
      <c r="A297" s="56">
        <v>295</v>
      </c>
      <c r="B297" s="64"/>
      <c r="C297" s="50"/>
      <c r="D297" s="62">
        <f>COUNTIF(E297:E299,"&gt;0")</f>
        <v>2</v>
      </c>
      <c r="E297" s="62"/>
      <c r="F297" s="39" t="s">
        <v>1447</v>
      </c>
      <c r="G297" s="39" t="s">
        <v>658</v>
      </c>
      <c r="H297" s="21"/>
      <c r="I297" s="265"/>
      <c r="J297" s="11"/>
      <c r="K297" s="61"/>
      <c r="L297" s="6"/>
      <c r="M297" s="6"/>
      <c r="N297" s="6"/>
      <c r="O297" s="2"/>
      <c r="P297" s="18"/>
      <c r="Q297" s="2"/>
      <c r="R297" s="2"/>
      <c r="S297" s="2"/>
    </row>
    <row r="298" spans="1:19" s="15" customFormat="1" x14ac:dyDescent="0.3">
      <c r="A298" s="56">
        <v>296</v>
      </c>
      <c r="B298" s="64"/>
      <c r="C298" s="50"/>
      <c r="D298" s="50"/>
      <c r="E298" s="50">
        <f>K298</f>
        <v>1</v>
      </c>
      <c r="F298" s="40" t="s">
        <v>659</v>
      </c>
      <c r="G298" s="41" t="s">
        <v>1446</v>
      </c>
      <c r="H298" s="18"/>
      <c r="I298" s="2"/>
      <c r="J298" s="2">
        <v>1</v>
      </c>
      <c r="K298" s="53">
        <f>COUNTIF(I298:J298,"&gt;0")</f>
        <v>1</v>
      </c>
      <c r="L298" s="6"/>
      <c r="M298" s="6"/>
      <c r="N298" s="6"/>
      <c r="O298" s="2"/>
      <c r="P298" s="18"/>
      <c r="Q298" s="2"/>
      <c r="R298" s="2" t="s">
        <v>74</v>
      </c>
      <c r="S298" s="2"/>
    </row>
    <row r="299" spans="1:19" s="15" customFormat="1" x14ac:dyDescent="0.3">
      <c r="A299" s="56">
        <v>297</v>
      </c>
      <c r="B299" s="64"/>
      <c r="C299" s="50"/>
      <c r="D299" s="50"/>
      <c r="E299" s="50">
        <f>K299</f>
        <v>1</v>
      </c>
      <c r="F299" s="40" t="s">
        <v>660</v>
      </c>
      <c r="G299" s="41" t="s">
        <v>661</v>
      </c>
      <c r="H299" s="18"/>
      <c r="I299" s="2"/>
      <c r="J299" s="2">
        <v>1</v>
      </c>
      <c r="K299" s="53">
        <f>COUNTIF(I299:J299,"&gt;0")</f>
        <v>1</v>
      </c>
      <c r="L299" s="6"/>
      <c r="M299" s="6"/>
      <c r="N299" s="6"/>
      <c r="O299" s="2"/>
      <c r="P299" s="18"/>
      <c r="Q299" s="2"/>
      <c r="R299" s="2"/>
      <c r="S299" s="2"/>
    </row>
    <row r="300" spans="1:19" s="15" customFormat="1" x14ac:dyDescent="0.3">
      <c r="A300" s="56">
        <v>298</v>
      </c>
      <c r="B300" s="64"/>
      <c r="C300" s="50"/>
      <c r="D300" s="62">
        <f>COUNTIF(E300:E301,"&gt;0")</f>
        <v>1</v>
      </c>
      <c r="E300" s="62"/>
      <c r="F300" s="39" t="s">
        <v>662</v>
      </c>
      <c r="G300" s="39" t="s">
        <v>663</v>
      </c>
      <c r="H300" s="21"/>
      <c r="I300" s="265"/>
      <c r="J300" s="11"/>
      <c r="K300" s="61"/>
      <c r="L300" s="6"/>
      <c r="M300" s="6"/>
      <c r="N300" s="6"/>
      <c r="O300" s="2"/>
      <c r="P300" s="18"/>
      <c r="Q300" s="2"/>
      <c r="R300" s="2"/>
      <c r="S300" s="2"/>
    </row>
    <row r="301" spans="1:19" s="15" customFormat="1" x14ac:dyDescent="0.3">
      <c r="A301" s="56">
        <v>299</v>
      </c>
      <c r="B301" s="64"/>
      <c r="C301" s="50"/>
      <c r="D301" s="50"/>
      <c r="E301" s="50">
        <f>K301</f>
        <v>1</v>
      </c>
      <c r="F301" s="40" t="s">
        <v>664</v>
      </c>
      <c r="G301" s="41" t="s">
        <v>1445</v>
      </c>
      <c r="H301" s="18"/>
      <c r="I301" s="2"/>
      <c r="J301" s="2">
        <v>1</v>
      </c>
      <c r="K301" s="53">
        <f>COUNTIF(I301:J301,"&gt;0")</f>
        <v>1</v>
      </c>
      <c r="L301" s="6"/>
      <c r="M301" s="6"/>
      <c r="N301" s="6"/>
      <c r="O301" s="2"/>
      <c r="P301" s="18"/>
      <c r="Q301" s="2"/>
      <c r="R301" s="2" t="s">
        <v>1440</v>
      </c>
      <c r="S301" s="2"/>
    </row>
    <row r="302" spans="1:19" s="15" customFormat="1" x14ac:dyDescent="0.3">
      <c r="A302" s="56">
        <v>300</v>
      </c>
      <c r="B302" s="64"/>
      <c r="C302" s="50"/>
      <c r="D302" s="62">
        <f>COUNTIF(E302:E303,"&gt;0")</f>
        <v>1</v>
      </c>
      <c r="E302" s="62"/>
      <c r="F302" s="39" t="s">
        <v>1444</v>
      </c>
      <c r="G302" s="39" t="s">
        <v>665</v>
      </c>
      <c r="H302" s="21"/>
      <c r="I302" s="265"/>
      <c r="J302" s="11"/>
      <c r="K302" s="61"/>
      <c r="L302" s="6"/>
      <c r="M302" s="6"/>
      <c r="N302" s="6"/>
      <c r="O302" s="2"/>
      <c r="P302" s="18"/>
      <c r="Q302" s="2"/>
      <c r="R302" s="2"/>
      <c r="S302" s="2"/>
    </row>
    <row r="303" spans="1:19" s="15" customFormat="1" x14ac:dyDescent="0.3">
      <c r="A303" s="56">
        <v>301</v>
      </c>
      <c r="B303" s="64"/>
      <c r="C303" s="50"/>
      <c r="D303" s="50"/>
      <c r="E303" s="50">
        <f>K303</f>
        <v>1</v>
      </c>
      <c r="F303" s="40" t="s">
        <v>666</v>
      </c>
      <c r="G303" s="41" t="s">
        <v>667</v>
      </c>
      <c r="H303" s="18"/>
      <c r="I303" s="2"/>
      <c r="J303" s="2">
        <v>1</v>
      </c>
      <c r="K303" s="53">
        <f>COUNTIF(I303:J303,"&gt;0")</f>
        <v>1</v>
      </c>
      <c r="L303" s="6"/>
      <c r="M303" s="6"/>
      <c r="N303" s="6"/>
      <c r="O303" s="2"/>
      <c r="P303" s="18"/>
      <c r="Q303" s="2"/>
      <c r="R303" s="2" t="s">
        <v>1440</v>
      </c>
      <c r="S303" s="2"/>
    </row>
    <row r="304" spans="1:19" x14ac:dyDescent="0.3">
      <c r="A304" s="56">
        <v>302</v>
      </c>
      <c r="D304" s="62">
        <f>COUNTIF(E304:E307,"&gt;0")</f>
        <v>3</v>
      </c>
      <c r="E304" s="62"/>
      <c r="F304" s="39" t="s">
        <v>668</v>
      </c>
      <c r="G304" s="39" t="s">
        <v>669</v>
      </c>
      <c r="H304" s="21"/>
      <c r="I304" s="11"/>
      <c r="J304" s="11"/>
      <c r="K304" s="61"/>
    </row>
    <row r="305" spans="1:19" s="15" customFormat="1" x14ac:dyDescent="0.3">
      <c r="A305" s="56">
        <v>303</v>
      </c>
      <c r="B305" s="64"/>
      <c r="C305" s="50"/>
      <c r="D305" s="50"/>
      <c r="E305" s="50">
        <f>K305</f>
        <v>1</v>
      </c>
      <c r="F305" s="40" t="s">
        <v>670</v>
      </c>
      <c r="G305" s="41" t="s">
        <v>671</v>
      </c>
      <c r="H305" s="18"/>
      <c r="I305" s="2"/>
      <c r="J305" s="2">
        <v>1</v>
      </c>
      <c r="K305" s="53">
        <f>COUNTIF(I305:J305,"&gt;0")</f>
        <v>1</v>
      </c>
      <c r="L305" s="6"/>
      <c r="M305" s="6"/>
      <c r="N305" s="6"/>
      <c r="O305" s="2"/>
      <c r="P305" s="18"/>
      <c r="Q305" s="2"/>
      <c r="R305" s="2"/>
      <c r="S305" s="2"/>
    </row>
    <row r="306" spans="1:19" x14ac:dyDescent="0.3">
      <c r="A306" s="56">
        <v>304</v>
      </c>
      <c r="B306" s="60"/>
      <c r="E306" s="50">
        <f>K306</f>
        <v>1</v>
      </c>
      <c r="F306" s="40" t="s">
        <v>672</v>
      </c>
      <c r="G306" s="41" t="s">
        <v>673</v>
      </c>
      <c r="I306" s="2">
        <v>1</v>
      </c>
      <c r="K306" s="53">
        <f>COUNTIF(I306:J306,"&gt;0")</f>
        <v>1</v>
      </c>
    </row>
    <row r="307" spans="1:19" s="15" customFormat="1" x14ac:dyDescent="0.3">
      <c r="A307" s="56">
        <v>305</v>
      </c>
      <c r="B307" s="64"/>
      <c r="C307" s="50"/>
      <c r="D307" s="50"/>
      <c r="E307" s="50">
        <f>K307</f>
        <v>1</v>
      </c>
      <c r="F307" s="40" t="s">
        <v>674</v>
      </c>
      <c r="G307" s="41" t="s">
        <v>675</v>
      </c>
      <c r="H307" s="18"/>
      <c r="I307" s="2"/>
      <c r="J307" s="2">
        <v>1</v>
      </c>
      <c r="K307" s="53">
        <f>COUNTIF(I307:J307,"&gt;0")</f>
        <v>1</v>
      </c>
      <c r="L307" s="6"/>
      <c r="M307" s="6"/>
      <c r="N307" s="6"/>
      <c r="O307" s="2"/>
      <c r="P307" s="18"/>
      <c r="Q307" s="2"/>
      <c r="R307" s="2"/>
      <c r="S307" s="2"/>
    </row>
    <row r="308" spans="1:19" s="15" customFormat="1" x14ac:dyDescent="0.3">
      <c r="A308" s="56">
        <v>306</v>
      </c>
      <c r="B308" s="64"/>
      <c r="C308" s="50"/>
      <c r="D308" s="62">
        <f>COUNTIF(E308:E312,"&gt;0")</f>
        <v>4</v>
      </c>
      <c r="E308" s="62"/>
      <c r="F308" s="39" t="s">
        <v>1443</v>
      </c>
      <c r="G308" s="39" t="s">
        <v>676</v>
      </c>
      <c r="H308" s="21"/>
      <c r="I308" s="265"/>
      <c r="J308" s="11"/>
      <c r="K308" s="61"/>
      <c r="L308" s="6"/>
      <c r="M308" s="6"/>
      <c r="N308" s="6"/>
      <c r="O308" s="2"/>
      <c r="P308" s="18"/>
      <c r="Q308" s="2"/>
      <c r="R308" s="2"/>
      <c r="S308" s="2"/>
    </row>
    <row r="309" spans="1:19" s="15" customFormat="1" x14ac:dyDescent="0.3">
      <c r="A309" s="56">
        <v>307</v>
      </c>
      <c r="B309" s="64"/>
      <c r="C309" s="50"/>
      <c r="D309" s="50"/>
      <c r="E309" s="50">
        <f>K309</f>
        <v>1</v>
      </c>
      <c r="F309" s="40" t="s">
        <v>677</v>
      </c>
      <c r="G309" s="41" t="s">
        <v>678</v>
      </c>
      <c r="H309" s="18"/>
      <c r="I309" s="2"/>
      <c r="J309" s="2">
        <v>1</v>
      </c>
      <c r="K309" s="53">
        <f>COUNTIF(I309:J309,"&gt;0")</f>
        <v>1</v>
      </c>
      <c r="L309" s="6"/>
      <c r="M309" s="6"/>
      <c r="N309" s="6"/>
      <c r="O309" s="2"/>
      <c r="P309" s="18"/>
      <c r="Q309" s="2"/>
      <c r="R309" s="2"/>
      <c r="S309" s="2"/>
    </row>
    <row r="310" spans="1:19" s="15" customFormat="1" x14ac:dyDescent="0.3">
      <c r="A310" s="56">
        <v>308</v>
      </c>
      <c r="B310" s="64"/>
      <c r="C310" s="50"/>
      <c r="D310" s="50"/>
      <c r="E310" s="50">
        <f>K310</f>
        <v>1</v>
      </c>
      <c r="F310" s="40" t="s">
        <v>679</v>
      </c>
      <c r="G310" s="41" t="s">
        <v>680</v>
      </c>
      <c r="H310" s="18"/>
      <c r="I310" s="2"/>
      <c r="J310" s="2">
        <v>1</v>
      </c>
      <c r="K310" s="53">
        <f>COUNTIF(I310:J310,"&gt;0")</f>
        <v>1</v>
      </c>
      <c r="L310" s="6"/>
      <c r="M310" s="6"/>
      <c r="N310" s="6"/>
      <c r="O310" s="2"/>
      <c r="P310" s="18"/>
      <c r="Q310" s="2"/>
      <c r="R310" s="2"/>
      <c r="S310" s="2"/>
    </row>
    <row r="311" spans="1:19" s="15" customFormat="1" x14ac:dyDescent="0.3">
      <c r="A311" s="56">
        <v>309</v>
      </c>
      <c r="B311" s="64"/>
      <c r="C311" s="50"/>
      <c r="D311" s="50"/>
      <c r="E311" s="50">
        <f>K311</f>
        <v>1</v>
      </c>
      <c r="F311" s="40" t="s">
        <v>681</v>
      </c>
      <c r="G311" s="41" t="s">
        <v>682</v>
      </c>
      <c r="H311" s="18"/>
      <c r="I311" s="2"/>
      <c r="J311" s="2">
        <v>1</v>
      </c>
      <c r="K311" s="53">
        <f>COUNTIF(I311:J311,"&gt;0")</f>
        <v>1</v>
      </c>
      <c r="L311" s="6"/>
      <c r="M311" s="6"/>
      <c r="N311" s="6"/>
      <c r="O311" s="2"/>
      <c r="P311" s="18"/>
      <c r="Q311" s="2"/>
      <c r="R311" s="2"/>
      <c r="S311" s="2"/>
    </row>
    <row r="312" spans="1:19" s="15" customFormat="1" x14ac:dyDescent="0.3">
      <c r="A312" s="56">
        <v>310</v>
      </c>
      <c r="B312" s="64"/>
      <c r="C312" s="50"/>
      <c r="D312" s="50"/>
      <c r="E312" s="50">
        <f>K312</f>
        <v>1</v>
      </c>
      <c r="F312" s="40" t="s">
        <v>683</v>
      </c>
      <c r="G312" s="41" t="s">
        <v>684</v>
      </c>
      <c r="H312" s="18"/>
      <c r="I312" s="2"/>
      <c r="J312" s="2">
        <v>1</v>
      </c>
      <c r="K312" s="53">
        <f>COUNTIF(I312:J312,"&gt;0")</f>
        <v>1</v>
      </c>
      <c r="L312" s="6"/>
      <c r="M312" s="6"/>
      <c r="N312" s="6"/>
      <c r="O312" s="2"/>
      <c r="P312" s="18"/>
      <c r="Q312" s="2"/>
      <c r="R312" s="2"/>
      <c r="S312" s="2"/>
    </row>
    <row r="313" spans="1:19" x14ac:dyDescent="0.3">
      <c r="A313" s="56">
        <v>311</v>
      </c>
      <c r="D313" s="62">
        <f>COUNTIF(E313:E344,"&gt;0")</f>
        <v>31</v>
      </c>
      <c r="E313" s="62"/>
      <c r="F313" s="81" t="s">
        <v>1442</v>
      </c>
      <c r="G313" s="81" t="s">
        <v>685</v>
      </c>
      <c r="H313" s="117"/>
      <c r="I313" s="11"/>
      <c r="J313" s="11"/>
      <c r="K313" s="61"/>
    </row>
    <row r="314" spans="1:19" s="15" customFormat="1" x14ac:dyDescent="0.3">
      <c r="A314" s="56">
        <v>312</v>
      </c>
      <c r="B314" s="64"/>
      <c r="C314" s="50"/>
      <c r="D314" s="50"/>
      <c r="E314" s="50">
        <f t="shared" ref="E314:E344" si="22">K314</f>
        <v>1</v>
      </c>
      <c r="F314" s="40" t="s">
        <v>686</v>
      </c>
      <c r="G314" s="41" t="s">
        <v>687</v>
      </c>
      <c r="H314" s="18"/>
      <c r="I314" s="2"/>
      <c r="J314" s="2">
        <v>1</v>
      </c>
      <c r="K314" s="53">
        <f t="shared" ref="K314:K344" si="23">COUNTIF(I314:J314,"&gt;0")</f>
        <v>1</v>
      </c>
      <c r="L314" s="6"/>
      <c r="M314" s="6"/>
      <c r="N314" s="6"/>
      <c r="O314" s="2"/>
      <c r="P314" s="18"/>
      <c r="Q314" s="2"/>
      <c r="R314" s="2"/>
      <c r="S314" s="2"/>
    </row>
    <row r="315" spans="1:19" x14ac:dyDescent="0.3">
      <c r="A315" s="56">
        <v>313</v>
      </c>
      <c r="B315" s="60"/>
      <c r="E315" s="50">
        <f t="shared" si="22"/>
        <v>1</v>
      </c>
      <c r="F315" s="71" t="s">
        <v>688</v>
      </c>
      <c r="G315" s="1" t="s">
        <v>689</v>
      </c>
      <c r="I315" s="2">
        <v>1</v>
      </c>
      <c r="K315" s="53">
        <f t="shared" si="23"/>
        <v>1</v>
      </c>
    </row>
    <row r="316" spans="1:19" s="15" customFormat="1" x14ac:dyDescent="0.3">
      <c r="A316" s="56">
        <v>314</v>
      </c>
      <c r="B316" s="64"/>
      <c r="C316" s="50"/>
      <c r="D316" s="50"/>
      <c r="E316" s="50">
        <f t="shared" si="22"/>
        <v>1</v>
      </c>
      <c r="F316" s="40" t="s">
        <v>690</v>
      </c>
      <c r="G316" s="41" t="s">
        <v>691</v>
      </c>
      <c r="H316" s="18"/>
      <c r="I316" s="2"/>
      <c r="J316" s="2">
        <v>1</v>
      </c>
      <c r="K316" s="53">
        <f t="shared" si="23"/>
        <v>1</v>
      </c>
      <c r="L316" s="6"/>
      <c r="M316" s="6"/>
      <c r="N316" s="6"/>
      <c r="O316" s="2"/>
      <c r="P316" s="18"/>
      <c r="Q316" s="2"/>
      <c r="R316" s="2"/>
      <c r="S316" s="2"/>
    </row>
    <row r="317" spans="1:19" s="16" customFormat="1" x14ac:dyDescent="0.3">
      <c r="A317" s="56">
        <v>315</v>
      </c>
      <c r="B317" s="64"/>
      <c r="C317" s="50"/>
      <c r="D317" s="50"/>
      <c r="E317" s="50">
        <f t="shared" si="22"/>
        <v>1</v>
      </c>
      <c r="F317" s="40" t="s">
        <v>692</v>
      </c>
      <c r="G317" s="41" t="s">
        <v>693</v>
      </c>
      <c r="H317" s="18"/>
      <c r="I317" s="2"/>
      <c r="J317" s="2">
        <v>1</v>
      </c>
      <c r="K317" s="53">
        <f t="shared" si="23"/>
        <v>1</v>
      </c>
      <c r="L317" s="6"/>
      <c r="M317" s="6"/>
      <c r="N317" s="6"/>
      <c r="O317" s="2"/>
      <c r="P317" s="18"/>
      <c r="Q317" s="2"/>
      <c r="R317" s="2"/>
      <c r="S317" s="2"/>
    </row>
    <row r="318" spans="1:19" s="16" customFormat="1" x14ac:dyDescent="0.3">
      <c r="A318" s="56">
        <v>316</v>
      </c>
      <c r="B318" s="64"/>
      <c r="C318" s="50"/>
      <c r="D318" s="50"/>
      <c r="E318" s="50">
        <f t="shared" si="22"/>
        <v>1</v>
      </c>
      <c r="F318" s="40" t="s">
        <v>694</v>
      </c>
      <c r="G318" s="41" t="s">
        <v>695</v>
      </c>
      <c r="H318" s="18"/>
      <c r="I318" s="2"/>
      <c r="J318" s="2">
        <v>1</v>
      </c>
      <c r="K318" s="53">
        <f t="shared" si="23"/>
        <v>1</v>
      </c>
      <c r="L318" s="6"/>
      <c r="M318" s="6"/>
      <c r="N318" s="6"/>
      <c r="O318" s="2"/>
      <c r="P318" s="18"/>
      <c r="Q318" s="2"/>
      <c r="R318" s="2"/>
      <c r="S318" s="2"/>
    </row>
    <row r="319" spans="1:19" s="16" customFormat="1" x14ac:dyDescent="0.3">
      <c r="A319" s="56">
        <v>317</v>
      </c>
      <c r="B319" s="64"/>
      <c r="C319" s="50"/>
      <c r="D319" s="50"/>
      <c r="E319" s="50">
        <f t="shared" si="22"/>
        <v>1</v>
      </c>
      <c r="F319" s="40" t="s">
        <v>696</v>
      </c>
      <c r="G319" s="41" t="s">
        <v>697</v>
      </c>
      <c r="H319" s="18"/>
      <c r="I319" s="2"/>
      <c r="J319" s="2">
        <v>1</v>
      </c>
      <c r="K319" s="53">
        <f t="shared" si="23"/>
        <v>1</v>
      </c>
      <c r="L319" s="6"/>
      <c r="M319" s="6"/>
      <c r="N319" s="6"/>
      <c r="O319" s="2"/>
      <c r="P319" s="18"/>
      <c r="Q319" s="2"/>
      <c r="R319" s="2"/>
      <c r="S319" s="2"/>
    </row>
    <row r="320" spans="1:19" s="16" customFormat="1" x14ac:dyDescent="0.3">
      <c r="A320" s="56">
        <v>318</v>
      </c>
      <c r="B320" s="64"/>
      <c r="C320" s="50"/>
      <c r="D320" s="50"/>
      <c r="E320" s="50">
        <f t="shared" si="22"/>
        <v>1</v>
      </c>
      <c r="F320" s="40" t="s">
        <v>698</v>
      </c>
      <c r="G320" s="41" t="s">
        <v>699</v>
      </c>
      <c r="H320" s="18"/>
      <c r="I320" s="2"/>
      <c r="J320" s="2">
        <v>1</v>
      </c>
      <c r="K320" s="53">
        <f t="shared" si="23"/>
        <v>1</v>
      </c>
      <c r="L320" s="6"/>
      <c r="M320" s="6"/>
      <c r="N320" s="6"/>
      <c r="O320" s="2"/>
      <c r="P320" s="18"/>
      <c r="Q320" s="2"/>
      <c r="R320" s="2"/>
      <c r="S320" s="2"/>
    </row>
    <row r="321" spans="1:19" s="16" customFormat="1" x14ac:dyDescent="0.3">
      <c r="A321" s="56">
        <v>319</v>
      </c>
      <c r="B321" s="64"/>
      <c r="C321" s="50"/>
      <c r="D321" s="50"/>
      <c r="E321" s="50">
        <f t="shared" si="22"/>
        <v>1</v>
      </c>
      <c r="F321" s="40" t="s">
        <v>700</v>
      </c>
      <c r="G321" s="41" t="s">
        <v>701</v>
      </c>
      <c r="H321" s="18"/>
      <c r="I321" s="2"/>
      <c r="J321" s="2">
        <v>1</v>
      </c>
      <c r="K321" s="53">
        <f t="shared" si="23"/>
        <v>1</v>
      </c>
      <c r="L321" s="6"/>
      <c r="M321" s="6"/>
      <c r="N321" s="6"/>
      <c r="O321" s="2"/>
      <c r="P321" s="18"/>
      <c r="Q321" s="2"/>
      <c r="R321" s="2"/>
      <c r="S321" s="2"/>
    </row>
    <row r="322" spans="1:19" x14ac:dyDescent="0.3">
      <c r="A322" s="56">
        <v>320</v>
      </c>
      <c r="B322" s="267"/>
      <c r="E322" s="50">
        <f t="shared" si="22"/>
        <v>2</v>
      </c>
      <c r="F322" s="80" t="s">
        <v>702</v>
      </c>
      <c r="G322" s="72" t="s">
        <v>703</v>
      </c>
      <c r="H322" s="114"/>
      <c r="I322" s="2">
        <v>1</v>
      </c>
      <c r="J322" s="2">
        <v>1</v>
      </c>
      <c r="K322" s="53">
        <f t="shared" si="23"/>
        <v>2</v>
      </c>
    </row>
    <row r="323" spans="1:19" s="16" customFormat="1" x14ac:dyDescent="0.3">
      <c r="A323" s="56">
        <v>321</v>
      </c>
      <c r="B323" s="64"/>
      <c r="C323" s="50"/>
      <c r="D323" s="50"/>
      <c r="E323" s="50">
        <f t="shared" si="22"/>
        <v>1</v>
      </c>
      <c r="F323" s="40" t="s">
        <v>704</v>
      </c>
      <c r="G323" s="41" t="s">
        <v>705</v>
      </c>
      <c r="H323" s="18"/>
      <c r="I323" s="2"/>
      <c r="J323" s="2">
        <v>1</v>
      </c>
      <c r="K323" s="53">
        <f t="shared" si="23"/>
        <v>1</v>
      </c>
      <c r="L323" s="6"/>
      <c r="M323" s="6"/>
      <c r="N323" s="6"/>
      <c r="O323" s="2"/>
      <c r="P323" s="18"/>
      <c r="Q323" s="2"/>
      <c r="R323" s="2"/>
      <c r="S323" s="2"/>
    </row>
    <row r="324" spans="1:19" s="16" customFormat="1" x14ac:dyDescent="0.3">
      <c r="A324" s="56">
        <v>322</v>
      </c>
      <c r="B324" s="64"/>
      <c r="C324" s="50"/>
      <c r="D324" s="50"/>
      <c r="E324" s="50">
        <f t="shared" si="22"/>
        <v>1</v>
      </c>
      <c r="F324" s="40" t="s">
        <v>706</v>
      </c>
      <c r="G324" s="41" t="s">
        <v>707</v>
      </c>
      <c r="H324" s="18"/>
      <c r="I324" s="2"/>
      <c r="J324" s="2">
        <v>1</v>
      </c>
      <c r="K324" s="53">
        <f t="shared" si="23"/>
        <v>1</v>
      </c>
      <c r="L324" s="6"/>
      <c r="M324" s="6"/>
      <c r="N324" s="6"/>
      <c r="O324" s="2"/>
      <c r="P324" s="18"/>
      <c r="Q324" s="2"/>
      <c r="R324" s="2"/>
      <c r="S324" s="2"/>
    </row>
    <row r="325" spans="1:19" s="16" customFormat="1" x14ac:dyDescent="0.3">
      <c r="A325" s="56">
        <v>323</v>
      </c>
      <c r="B325" s="64"/>
      <c r="C325" s="50"/>
      <c r="D325" s="50"/>
      <c r="E325" s="50">
        <f t="shared" si="22"/>
        <v>1</v>
      </c>
      <c r="F325" s="40" t="s">
        <v>708</v>
      </c>
      <c r="G325" s="41" t="s">
        <v>709</v>
      </c>
      <c r="H325" s="18"/>
      <c r="I325" s="2"/>
      <c r="J325" s="2">
        <v>1</v>
      </c>
      <c r="K325" s="53">
        <f t="shared" si="23"/>
        <v>1</v>
      </c>
      <c r="L325" s="6"/>
      <c r="M325" s="6"/>
      <c r="N325" s="6"/>
      <c r="O325" s="2"/>
      <c r="P325" s="18"/>
      <c r="Q325" s="2"/>
      <c r="R325" s="2"/>
      <c r="S325" s="2"/>
    </row>
    <row r="326" spans="1:19" s="16" customFormat="1" x14ac:dyDescent="0.3">
      <c r="A326" s="56">
        <v>324</v>
      </c>
      <c r="B326" s="64"/>
      <c r="C326" s="50"/>
      <c r="D326" s="50"/>
      <c r="E326" s="50">
        <f t="shared" si="22"/>
        <v>1</v>
      </c>
      <c r="F326" s="40" t="s">
        <v>710</v>
      </c>
      <c r="G326" s="41" t="s">
        <v>1441</v>
      </c>
      <c r="H326" s="18"/>
      <c r="I326" s="2"/>
      <c r="J326" s="2">
        <v>1</v>
      </c>
      <c r="K326" s="53">
        <f t="shared" si="23"/>
        <v>1</v>
      </c>
      <c r="L326" s="6"/>
      <c r="M326" s="6"/>
      <c r="N326" s="6"/>
      <c r="O326" s="2"/>
      <c r="P326" s="18"/>
      <c r="Q326" s="2"/>
      <c r="R326" s="2"/>
      <c r="S326" s="2"/>
    </row>
    <row r="327" spans="1:19" s="16" customFormat="1" x14ac:dyDescent="0.3">
      <c r="A327" s="56">
        <v>325</v>
      </c>
      <c r="B327" s="64"/>
      <c r="C327" s="50"/>
      <c r="D327" s="50"/>
      <c r="E327" s="50">
        <f t="shared" si="22"/>
        <v>1</v>
      </c>
      <c r="F327" s="40" t="s">
        <v>711</v>
      </c>
      <c r="G327" s="41" t="s">
        <v>712</v>
      </c>
      <c r="H327" s="18"/>
      <c r="I327" s="2"/>
      <c r="J327" s="2">
        <v>1</v>
      </c>
      <c r="K327" s="53">
        <f t="shared" si="23"/>
        <v>1</v>
      </c>
      <c r="L327" s="6"/>
      <c r="M327" s="6"/>
      <c r="N327" s="6"/>
      <c r="O327" s="2"/>
      <c r="P327" s="18"/>
      <c r="Q327" s="2"/>
      <c r="R327" s="2"/>
      <c r="S327" s="2"/>
    </row>
    <row r="328" spans="1:19" s="16" customFormat="1" x14ac:dyDescent="0.3">
      <c r="A328" s="56">
        <v>326</v>
      </c>
      <c r="B328" s="64"/>
      <c r="C328" s="50"/>
      <c r="D328" s="50"/>
      <c r="E328" s="50">
        <f t="shared" si="22"/>
        <v>1</v>
      </c>
      <c r="F328" s="40" t="s">
        <v>713</v>
      </c>
      <c r="G328" s="41" t="s">
        <v>714</v>
      </c>
      <c r="H328" s="18"/>
      <c r="I328" s="2"/>
      <c r="J328" s="2">
        <v>1</v>
      </c>
      <c r="K328" s="53">
        <f t="shared" si="23"/>
        <v>1</v>
      </c>
      <c r="L328" s="6"/>
      <c r="M328" s="6"/>
      <c r="N328" s="6"/>
      <c r="O328" s="2"/>
      <c r="P328" s="18"/>
      <c r="Q328" s="2"/>
      <c r="R328" s="2"/>
      <c r="S328" s="2"/>
    </row>
    <row r="329" spans="1:19" s="16" customFormat="1" x14ac:dyDescent="0.3">
      <c r="A329" s="56">
        <v>327</v>
      </c>
      <c r="B329" s="64"/>
      <c r="C329" s="50"/>
      <c r="D329" s="50"/>
      <c r="E329" s="50">
        <f t="shared" si="22"/>
        <v>1</v>
      </c>
      <c r="F329" s="40" t="s">
        <v>715</v>
      </c>
      <c r="G329" s="41" t="s">
        <v>716</v>
      </c>
      <c r="H329" s="18"/>
      <c r="I329" s="2"/>
      <c r="J329" s="2">
        <v>1</v>
      </c>
      <c r="K329" s="53">
        <f t="shared" si="23"/>
        <v>1</v>
      </c>
      <c r="L329" s="6"/>
      <c r="M329" s="6"/>
      <c r="N329" s="6"/>
      <c r="O329" s="2"/>
      <c r="P329" s="18"/>
      <c r="Q329" s="2"/>
      <c r="R329" s="2" t="s">
        <v>1440</v>
      </c>
      <c r="S329" s="2"/>
    </row>
    <row r="330" spans="1:19" s="16" customFormat="1" x14ac:dyDescent="0.3">
      <c r="A330" s="56">
        <v>328</v>
      </c>
      <c r="B330" s="64"/>
      <c r="C330" s="50"/>
      <c r="D330" s="50"/>
      <c r="E330" s="50">
        <f t="shared" si="22"/>
        <v>1</v>
      </c>
      <c r="F330" s="40" t="s">
        <v>717</v>
      </c>
      <c r="G330" s="41" t="s">
        <v>718</v>
      </c>
      <c r="H330" s="18"/>
      <c r="I330" s="2"/>
      <c r="J330" s="2">
        <v>1</v>
      </c>
      <c r="K330" s="53">
        <f t="shared" si="23"/>
        <v>1</v>
      </c>
      <c r="L330" s="6"/>
      <c r="M330" s="6"/>
      <c r="N330" s="6"/>
      <c r="O330" s="2"/>
      <c r="P330" s="18"/>
      <c r="Q330" s="2"/>
      <c r="R330" s="2"/>
      <c r="S330" s="2"/>
    </row>
    <row r="331" spans="1:19" s="16" customFormat="1" x14ac:dyDescent="0.3">
      <c r="A331" s="56">
        <v>329</v>
      </c>
      <c r="B331" s="64"/>
      <c r="C331" s="50"/>
      <c r="D331" s="50"/>
      <c r="E331" s="50">
        <f t="shared" si="22"/>
        <v>1</v>
      </c>
      <c r="F331" s="40" t="s">
        <v>719</v>
      </c>
      <c r="G331" s="41" t="s">
        <v>720</v>
      </c>
      <c r="H331" s="18"/>
      <c r="I331" s="2"/>
      <c r="J331" s="2">
        <v>1</v>
      </c>
      <c r="K331" s="53">
        <f t="shared" si="23"/>
        <v>1</v>
      </c>
      <c r="L331" s="6"/>
      <c r="M331" s="6"/>
      <c r="N331" s="6"/>
      <c r="O331" s="2"/>
      <c r="P331" s="18"/>
      <c r="Q331" s="2"/>
      <c r="R331" s="2" t="s">
        <v>1440</v>
      </c>
      <c r="S331" s="2"/>
    </row>
    <row r="332" spans="1:19" s="16" customFormat="1" x14ac:dyDescent="0.3">
      <c r="A332" s="56">
        <v>330</v>
      </c>
      <c r="B332" s="64"/>
      <c r="C332" s="50"/>
      <c r="D332" s="50"/>
      <c r="E332" s="50">
        <f t="shared" si="22"/>
        <v>1</v>
      </c>
      <c r="F332" s="40" t="s">
        <v>721</v>
      </c>
      <c r="G332" s="41" t="s">
        <v>722</v>
      </c>
      <c r="H332" s="18"/>
      <c r="I332" s="2"/>
      <c r="J332" s="2">
        <v>1</v>
      </c>
      <c r="K332" s="53">
        <f t="shared" si="23"/>
        <v>1</v>
      </c>
      <c r="L332" s="6"/>
      <c r="M332" s="6"/>
      <c r="N332" s="6"/>
      <c r="O332" s="2"/>
      <c r="P332" s="18"/>
      <c r="Q332" s="2"/>
      <c r="R332" s="2"/>
      <c r="S332" s="2"/>
    </row>
    <row r="333" spans="1:19" x14ac:dyDescent="0.3">
      <c r="A333" s="56">
        <v>331</v>
      </c>
      <c r="B333" s="60"/>
      <c r="E333" s="50">
        <f t="shared" si="22"/>
        <v>1</v>
      </c>
      <c r="F333" s="71" t="s">
        <v>723</v>
      </c>
      <c r="G333" s="1" t="s">
        <v>1439</v>
      </c>
      <c r="I333" s="2">
        <v>1</v>
      </c>
      <c r="K333" s="53">
        <f t="shared" si="23"/>
        <v>1</v>
      </c>
    </row>
    <row r="334" spans="1:19" s="15" customFormat="1" x14ac:dyDescent="0.3">
      <c r="A334" s="56">
        <v>332</v>
      </c>
      <c r="B334" s="64"/>
      <c r="C334" s="50"/>
      <c r="D334" s="50"/>
      <c r="E334" s="50">
        <f t="shared" si="22"/>
        <v>1</v>
      </c>
      <c r="F334" s="40" t="s">
        <v>724</v>
      </c>
      <c r="G334" s="41" t="s">
        <v>725</v>
      </c>
      <c r="H334" s="18"/>
      <c r="I334" s="2"/>
      <c r="J334" s="2">
        <v>1</v>
      </c>
      <c r="K334" s="53">
        <f t="shared" si="23"/>
        <v>1</v>
      </c>
      <c r="L334" s="6"/>
      <c r="M334" s="6"/>
      <c r="N334" s="6"/>
      <c r="O334" s="2"/>
      <c r="P334" s="18"/>
      <c r="Q334" s="2"/>
      <c r="R334" s="2"/>
      <c r="S334" s="2"/>
    </row>
    <row r="335" spans="1:19" s="15" customFormat="1" x14ac:dyDescent="0.3">
      <c r="A335" s="56">
        <v>333</v>
      </c>
      <c r="B335" s="64"/>
      <c r="C335" s="50"/>
      <c r="D335" s="50"/>
      <c r="E335" s="50">
        <f t="shared" si="22"/>
        <v>1</v>
      </c>
      <c r="F335" s="40" t="s">
        <v>726</v>
      </c>
      <c r="G335" s="41" t="s">
        <v>1438</v>
      </c>
      <c r="H335" s="18"/>
      <c r="I335" s="2"/>
      <c r="J335" s="2">
        <v>1</v>
      </c>
      <c r="K335" s="53">
        <f t="shared" si="23"/>
        <v>1</v>
      </c>
      <c r="L335" s="6"/>
      <c r="M335" s="6"/>
      <c r="N335" s="6"/>
      <c r="O335" s="2"/>
      <c r="P335" s="18"/>
      <c r="Q335" s="2"/>
      <c r="R335" s="2"/>
      <c r="S335" s="2"/>
    </row>
    <row r="336" spans="1:19" s="15" customFormat="1" x14ac:dyDescent="0.3">
      <c r="A336" s="56">
        <v>334</v>
      </c>
      <c r="B336" s="64"/>
      <c r="C336" s="50"/>
      <c r="D336" s="50"/>
      <c r="E336" s="50">
        <f t="shared" si="22"/>
        <v>1</v>
      </c>
      <c r="F336" s="40" t="s">
        <v>727</v>
      </c>
      <c r="G336" s="41" t="s">
        <v>728</v>
      </c>
      <c r="H336" s="18"/>
      <c r="I336" s="2"/>
      <c r="J336" s="2">
        <v>1</v>
      </c>
      <c r="K336" s="53">
        <f t="shared" si="23"/>
        <v>1</v>
      </c>
      <c r="L336" s="6"/>
      <c r="M336" s="6"/>
      <c r="N336" s="6"/>
      <c r="O336" s="2"/>
      <c r="P336" s="18"/>
      <c r="Q336" s="2"/>
      <c r="R336" s="2"/>
      <c r="S336" s="2"/>
    </row>
    <row r="337" spans="1:19" s="15" customFormat="1" x14ac:dyDescent="0.3">
      <c r="A337" s="56">
        <v>335</v>
      </c>
      <c r="B337" s="64"/>
      <c r="C337" s="50"/>
      <c r="D337" s="50"/>
      <c r="E337" s="50">
        <f t="shared" si="22"/>
        <v>1</v>
      </c>
      <c r="F337" s="40" t="s">
        <v>729</v>
      </c>
      <c r="G337" s="41" t="s">
        <v>730</v>
      </c>
      <c r="H337" s="18"/>
      <c r="I337" s="2"/>
      <c r="J337" s="2">
        <v>1</v>
      </c>
      <c r="K337" s="53">
        <f t="shared" si="23"/>
        <v>1</v>
      </c>
      <c r="L337" s="6"/>
      <c r="M337" s="6"/>
      <c r="N337" s="6"/>
      <c r="O337" s="2"/>
      <c r="P337" s="18"/>
      <c r="Q337" s="2"/>
      <c r="R337" s="2"/>
      <c r="S337" s="2"/>
    </row>
    <row r="338" spans="1:19" s="15" customFormat="1" x14ac:dyDescent="0.3">
      <c r="A338" s="56">
        <v>336</v>
      </c>
      <c r="B338" s="64"/>
      <c r="C338" s="50"/>
      <c r="D338" s="50"/>
      <c r="E338" s="50">
        <f t="shared" si="22"/>
        <v>1</v>
      </c>
      <c r="F338" s="40" t="s">
        <v>731</v>
      </c>
      <c r="G338" s="41" t="s">
        <v>732</v>
      </c>
      <c r="H338" s="18"/>
      <c r="I338" s="2"/>
      <c r="J338" s="2">
        <v>1</v>
      </c>
      <c r="K338" s="53">
        <f t="shared" si="23"/>
        <v>1</v>
      </c>
      <c r="L338" s="6"/>
      <c r="M338" s="6"/>
      <c r="N338" s="6"/>
      <c r="O338" s="2"/>
      <c r="P338" s="18"/>
      <c r="Q338" s="2"/>
      <c r="R338" s="2"/>
      <c r="S338" s="2"/>
    </row>
    <row r="339" spans="1:19" s="15" customFormat="1" x14ac:dyDescent="0.3">
      <c r="A339" s="56">
        <v>337</v>
      </c>
      <c r="B339" s="64"/>
      <c r="C339" s="50"/>
      <c r="D339" s="50"/>
      <c r="E339" s="50">
        <f t="shared" si="22"/>
        <v>1</v>
      </c>
      <c r="F339" s="40" t="s">
        <v>733</v>
      </c>
      <c r="G339" s="41" t="s">
        <v>734</v>
      </c>
      <c r="H339" s="18"/>
      <c r="I339" s="2"/>
      <c r="J339" s="2">
        <v>1</v>
      </c>
      <c r="K339" s="53">
        <f t="shared" si="23"/>
        <v>1</v>
      </c>
      <c r="L339" s="6"/>
      <c r="M339" s="6"/>
      <c r="N339" s="6"/>
      <c r="O339" s="2"/>
      <c r="P339" s="18"/>
      <c r="Q339" s="2"/>
      <c r="R339" s="2"/>
      <c r="S339" s="2"/>
    </row>
    <row r="340" spans="1:19" s="15" customFormat="1" x14ac:dyDescent="0.3">
      <c r="A340" s="56">
        <v>338</v>
      </c>
      <c r="B340" s="64"/>
      <c r="C340" s="50"/>
      <c r="D340" s="50"/>
      <c r="E340" s="50">
        <f t="shared" si="22"/>
        <v>1</v>
      </c>
      <c r="F340" s="40" t="s">
        <v>735</v>
      </c>
      <c r="G340" s="41" t="s">
        <v>736</v>
      </c>
      <c r="H340" s="18"/>
      <c r="I340" s="2"/>
      <c r="J340" s="2">
        <v>1</v>
      </c>
      <c r="K340" s="53">
        <f t="shared" si="23"/>
        <v>1</v>
      </c>
      <c r="L340" s="6"/>
      <c r="M340" s="6"/>
      <c r="N340" s="6"/>
      <c r="O340" s="2"/>
      <c r="P340" s="18"/>
      <c r="Q340" s="2"/>
      <c r="R340" s="2"/>
      <c r="S340" s="2"/>
    </row>
    <row r="341" spans="1:19" s="15" customFormat="1" x14ac:dyDescent="0.3">
      <c r="A341" s="56">
        <v>339</v>
      </c>
      <c r="B341" s="64"/>
      <c r="C341" s="50"/>
      <c r="D341" s="50"/>
      <c r="E341" s="50">
        <f t="shared" si="22"/>
        <v>1</v>
      </c>
      <c r="F341" s="40" t="s">
        <v>737</v>
      </c>
      <c r="G341" s="41" t="s">
        <v>1437</v>
      </c>
      <c r="H341" s="18"/>
      <c r="I341" s="2"/>
      <c r="J341" s="2">
        <v>1</v>
      </c>
      <c r="K341" s="53">
        <f t="shared" si="23"/>
        <v>1</v>
      </c>
      <c r="L341" s="6"/>
      <c r="M341" s="6"/>
      <c r="N341" s="6"/>
      <c r="O341" s="2"/>
      <c r="P341" s="18"/>
      <c r="Q341" s="2"/>
      <c r="R341" s="2"/>
      <c r="S341" s="2"/>
    </row>
    <row r="342" spans="1:19" s="15" customFormat="1" x14ac:dyDescent="0.3">
      <c r="A342" s="56">
        <v>340</v>
      </c>
      <c r="B342" s="64"/>
      <c r="C342" s="50"/>
      <c r="D342" s="50"/>
      <c r="E342" s="50">
        <f t="shared" si="22"/>
        <v>1</v>
      </c>
      <c r="F342" s="40" t="s">
        <v>738</v>
      </c>
      <c r="G342" s="41" t="s">
        <v>739</v>
      </c>
      <c r="H342" s="18"/>
      <c r="I342" s="2"/>
      <c r="J342" s="2">
        <v>1</v>
      </c>
      <c r="K342" s="53">
        <f t="shared" si="23"/>
        <v>1</v>
      </c>
      <c r="L342" s="6"/>
      <c r="M342" s="6"/>
      <c r="N342" s="6"/>
      <c r="O342" s="2"/>
      <c r="P342" s="18"/>
      <c r="Q342" s="2"/>
      <c r="R342" s="2"/>
      <c r="S342" s="2"/>
    </row>
    <row r="343" spans="1:19" s="15" customFormat="1" x14ac:dyDescent="0.3">
      <c r="A343" s="56">
        <v>341</v>
      </c>
      <c r="B343" s="64"/>
      <c r="C343" s="50"/>
      <c r="D343" s="50"/>
      <c r="E343" s="50">
        <f t="shared" si="22"/>
        <v>1</v>
      </c>
      <c r="F343" s="40" t="s">
        <v>740</v>
      </c>
      <c r="G343" s="41" t="s">
        <v>741</v>
      </c>
      <c r="H343" s="18"/>
      <c r="I343" s="2"/>
      <c r="J343" s="2">
        <v>1</v>
      </c>
      <c r="K343" s="53">
        <f t="shared" si="23"/>
        <v>1</v>
      </c>
      <c r="L343" s="6"/>
      <c r="M343" s="6"/>
      <c r="N343" s="6"/>
      <c r="O343" s="2"/>
      <c r="P343" s="18"/>
      <c r="Q343" s="2"/>
      <c r="R343" s="2"/>
      <c r="S343" s="2"/>
    </row>
    <row r="344" spans="1:19" s="15" customFormat="1" x14ac:dyDescent="0.3">
      <c r="A344" s="56">
        <v>342</v>
      </c>
      <c r="B344" s="64"/>
      <c r="C344" s="50"/>
      <c r="D344" s="50"/>
      <c r="E344" s="50">
        <f t="shared" si="22"/>
        <v>1</v>
      </c>
      <c r="F344" s="40" t="s">
        <v>742</v>
      </c>
      <c r="G344" s="41" t="s">
        <v>743</v>
      </c>
      <c r="H344" s="18"/>
      <c r="I344" s="2"/>
      <c r="J344" s="2">
        <v>1</v>
      </c>
      <c r="K344" s="53">
        <f t="shared" si="23"/>
        <v>1</v>
      </c>
      <c r="L344" s="6"/>
      <c r="M344" s="6"/>
      <c r="N344" s="6"/>
      <c r="O344" s="2"/>
      <c r="P344" s="18"/>
      <c r="Q344" s="2"/>
      <c r="R344" s="2"/>
      <c r="S344" s="2"/>
    </row>
    <row r="345" spans="1:19" s="15" customFormat="1" x14ac:dyDescent="0.3">
      <c r="A345" s="56">
        <v>343</v>
      </c>
      <c r="B345" s="64"/>
      <c r="C345" s="50"/>
      <c r="D345" s="62">
        <f>COUNTIF(E345:E346,"&gt;0")</f>
        <v>1</v>
      </c>
      <c r="E345" s="62"/>
      <c r="F345" s="39" t="s">
        <v>1436</v>
      </c>
      <c r="G345" s="39" t="s">
        <v>744</v>
      </c>
      <c r="H345" s="21"/>
      <c r="I345" s="265"/>
      <c r="J345" s="11"/>
      <c r="K345" s="61"/>
      <c r="L345" s="6"/>
      <c r="M345" s="6"/>
      <c r="N345" s="6"/>
      <c r="O345" s="2"/>
      <c r="P345" s="18"/>
      <c r="Q345" s="2"/>
      <c r="R345" s="2"/>
      <c r="S345" s="2"/>
    </row>
    <row r="346" spans="1:19" s="15" customFormat="1" x14ac:dyDescent="0.3">
      <c r="A346" s="56">
        <v>344</v>
      </c>
      <c r="B346" s="64"/>
      <c r="C346" s="50"/>
      <c r="D346" s="50"/>
      <c r="E346" s="50">
        <f>K346</f>
        <v>1</v>
      </c>
      <c r="F346" s="40" t="s">
        <v>745</v>
      </c>
      <c r="G346" s="41" t="s">
        <v>1435</v>
      </c>
      <c r="H346" s="18"/>
      <c r="I346" s="2"/>
      <c r="J346" s="2">
        <v>1</v>
      </c>
      <c r="K346" s="53">
        <f>COUNTIF(I346:J346,"&gt;0")</f>
        <v>1</v>
      </c>
      <c r="L346" s="6"/>
      <c r="M346" s="6"/>
      <c r="N346" s="6"/>
      <c r="O346" s="2"/>
      <c r="P346" s="18"/>
      <c r="Q346" s="2"/>
      <c r="R346" s="2"/>
      <c r="S346" s="2"/>
    </row>
    <row r="347" spans="1:19" s="15" customFormat="1" x14ac:dyDescent="0.3">
      <c r="A347" s="56">
        <v>345</v>
      </c>
      <c r="B347" s="64"/>
      <c r="C347" s="50"/>
      <c r="D347" s="62">
        <f>COUNTIF(E347:E355,"&gt;0")</f>
        <v>8</v>
      </c>
      <c r="E347" s="62"/>
      <c r="F347" s="39" t="s">
        <v>1434</v>
      </c>
      <c r="G347" s="39" t="s">
        <v>1433</v>
      </c>
      <c r="H347" s="21"/>
      <c r="I347" s="265"/>
      <c r="J347" s="11"/>
      <c r="K347" s="61"/>
      <c r="L347" s="6"/>
      <c r="M347" s="6"/>
      <c r="N347" s="6"/>
      <c r="O347" s="2"/>
      <c r="P347" s="18"/>
      <c r="Q347" s="2"/>
      <c r="R347" s="2"/>
      <c r="S347" s="2"/>
    </row>
    <row r="348" spans="1:19" s="15" customFormat="1" x14ac:dyDescent="0.3">
      <c r="A348" s="56">
        <v>346</v>
      </c>
      <c r="B348" s="64"/>
      <c r="C348" s="50"/>
      <c r="D348" s="50"/>
      <c r="E348" s="50">
        <f t="shared" ref="E348:E355" si="24">K348</f>
        <v>1</v>
      </c>
      <c r="F348" s="40" t="s">
        <v>746</v>
      </c>
      <c r="G348" s="41" t="s">
        <v>747</v>
      </c>
      <c r="H348" s="18"/>
      <c r="I348" s="2"/>
      <c r="J348" s="2">
        <v>1</v>
      </c>
      <c r="K348" s="53">
        <f t="shared" ref="K348:K355" si="25">COUNTIF(I348:J348,"&gt;0")</f>
        <v>1</v>
      </c>
      <c r="L348" s="6"/>
      <c r="M348" s="6"/>
      <c r="N348" s="6"/>
      <c r="O348" s="2"/>
      <c r="P348" s="18"/>
      <c r="Q348" s="2"/>
      <c r="R348" s="2"/>
      <c r="S348" s="2"/>
    </row>
    <row r="349" spans="1:19" s="15" customFormat="1" x14ac:dyDescent="0.3">
      <c r="A349" s="56">
        <v>347</v>
      </c>
      <c r="B349" s="64"/>
      <c r="C349" s="50"/>
      <c r="D349" s="50"/>
      <c r="E349" s="50">
        <f t="shared" si="24"/>
        <v>1</v>
      </c>
      <c r="F349" s="40" t="s">
        <v>748</v>
      </c>
      <c r="G349" s="41" t="s">
        <v>749</v>
      </c>
      <c r="H349" s="18"/>
      <c r="I349" s="2"/>
      <c r="J349" s="2">
        <v>1</v>
      </c>
      <c r="K349" s="53">
        <f t="shared" si="25"/>
        <v>1</v>
      </c>
      <c r="L349" s="6"/>
      <c r="M349" s="6"/>
      <c r="N349" s="6"/>
      <c r="O349" s="2"/>
      <c r="P349" s="18"/>
      <c r="Q349" s="2"/>
      <c r="R349" s="2"/>
      <c r="S349" s="2"/>
    </row>
    <row r="350" spans="1:19" s="15" customFormat="1" x14ac:dyDescent="0.3">
      <c r="A350" s="56">
        <v>348</v>
      </c>
      <c r="B350" s="64"/>
      <c r="C350" s="50"/>
      <c r="D350" s="50"/>
      <c r="E350" s="50">
        <f t="shared" si="24"/>
        <v>1</v>
      </c>
      <c r="F350" s="40" t="s">
        <v>750</v>
      </c>
      <c r="G350" s="41" t="s">
        <v>751</v>
      </c>
      <c r="H350" s="18"/>
      <c r="I350" s="2"/>
      <c r="J350" s="2">
        <v>1</v>
      </c>
      <c r="K350" s="53">
        <f t="shared" si="25"/>
        <v>1</v>
      </c>
      <c r="L350" s="6"/>
      <c r="M350" s="6"/>
      <c r="N350" s="6"/>
      <c r="O350" s="2"/>
      <c r="P350" s="18"/>
      <c r="Q350" s="2"/>
      <c r="R350" s="2"/>
      <c r="S350" s="2"/>
    </row>
    <row r="351" spans="1:19" s="15" customFormat="1" x14ac:dyDescent="0.3">
      <c r="A351" s="56">
        <v>349</v>
      </c>
      <c r="B351" s="64"/>
      <c r="C351" s="50"/>
      <c r="D351" s="50"/>
      <c r="E351" s="50">
        <f t="shared" si="24"/>
        <v>1</v>
      </c>
      <c r="F351" s="40" t="s">
        <v>752</v>
      </c>
      <c r="G351" s="41" t="s">
        <v>753</v>
      </c>
      <c r="H351" s="18"/>
      <c r="I351" s="2"/>
      <c r="J351" s="2">
        <v>1</v>
      </c>
      <c r="K351" s="53">
        <f t="shared" si="25"/>
        <v>1</v>
      </c>
      <c r="L351" s="6"/>
      <c r="M351" s="6"/>
      <c r="N351" s="6"/>
      <c r="O351" s="2"/>
      <c r="P351" s="18"/>
      <c r="Q351" s="2"/>
      <c r="R351" s="2"/>
      <c r="S351" s="2"/>
    </row>
    <row r="352" spans="1:19" s="15" customFormat="1" x14ac:dyDescent="0.3">
      <c r="A352" s="56">
        <v>350</v>
      </c>
      <c r="B352" s="64"/>
      <c r="C352" s="50"/>
      <c r="D352" s="50"/>
      <c r="E352" s="50">
        <f t="shared" si="24"/>
        <v>1</v>
      </c>
      <c r="F352" s="40" t="s">
        <v>754</v>
      </c>
      <c r="G352" s="41" t="s">
        <v>755</v>
      </c>
      <c r="H352" s="18"/>
      <c r="I352" s="2"/>
      <c r="J352" s="2">
        <v>1</v>
      </c>
      <c r="K352" s="53">
        <f t="shared" si="25"/>
        <v>1</v>
      </c>
      <c r="L352" s="6"/>
      <c r="M352" s="6"/>
      <c r="N352" s="6"/>
      <c r="O352" s="2"/>
      <c r="P352" s="18"/>
      <c r="Q352" s="2"/>
      <c r="R352" s="2"/>
      <c r="S352" s="2"/>
    </row>
    <row r="353" spans="1:19" s="15" customFormat="1" x14ac:dyDescent="0.3">
      <c r="A353" s="56">
        <v>351</v>
      </c>
      <c r="B353" s="64"/>
      <c r="C353" s="50"/>
      <c r="D353" s="50"/>
      <c r="E353" s="50">
        <f t="shared" si="24"/>
        <v>1</v>
      </c>
      <c r="F353" s="40" t="s">
        <v>756</v>
      </c>
      <c r="G353" s="41" t="s">
        <v>757</v>
      </c>
      <c r="H353" s="18"/>
      <c r="I353" s="2"/>
      <c r="J353" s="2">
        <v>1</v>
      </c>
      <c r="K353" s="53">
        <f t="shared" si="25"/>
        <v>1</v>
      </c>
      <c r="L353" s="6"/>
      <c r="M353" s="6"/>
      <c r="N353" s="6"/>
      <c r="O353" s="2"/>
      <c r="P353" s="18"/>
      <c r="Q353" s="2"/>
      <c r="R353" s="2"/>
      <c r="S353" s="2"/>
    </row>
    <row r="354" spans="1:19" s="15" customFormat="1" x14ac:dyDescent="0.3">
      <c r="A354" s="56">
        <v>352</v>
      </c>
      <c r="B354" s="64"/>
      <c r="C354" s="50"/>
      <c r="D354" s="50"/>
      <c r="E354" s="50">
        <f t="shared" si="24"/>
        <v>1</v>
      </c>
      <c r="F354" s="40" t="s">
        <v>758</v>
      </c>
      <c r="G354" s="41" t="s">
        <v>759</v>
      </c>
      <c r="H354" s="18"/>
      <c r="I354" s="2"/>
      <c r="J354" s="2">
        <v>1</v>
      </c>
      <c r="K354" s="53">
        <f t="shared" si="25"/>
        <v>1</v>
      </c>
      <c r="L354" s="6"/>
      <c r="M354" s="6"/>
      <c r="N354" s="6"/>
      <c r="O354" s="2"/>
      <c r="P354" s="18"/>
      <c r="Q354" s="2"/>
      <c r="R354" s="2"/>
      <c r="S354" s="2"/>
    </row>
    <row r="355" spans="1:19" s="15" customFormat="1" x14ac:dyDescent="0.3">
      <c r="A355" s="56">
        <v>353</v>
      </c>
      <c r="B355" s="64"/>
      <c r="C355" s="50"/>
      <c r="D355" s="50"/>
      <c r="E355" s="50">
        <f t="shared" si="24"/>
        <v>1</v>
      </c>
      <c r="F355" s="40" t="s">
        <v>760</v>
      </c>
      <c r="G355" s="41" t="s">
        <v>761</v>
      </c>
      <c r="H355" s="18"/>
      <c r="I355" s="2"/>
      <c r="J355" s="2">
        <v>1</v>
      </c>
      <c r="K355" s="53">
        <f t="shared" si="25"/>
        <v>1</v>
      </c>
      <c r="L355" s="6"/>
      <c r="M355" s="6"/>
      <c r="N355" s="6"/>
      <c r="O355" s="2"/>
      <c r="P355" s="18"/>
      <c r="Q355" s="2"/>
      <c r="R355" s="2"/>
      <c r="S355" s="2"/>
    </row>
    <row r="356" spans="1:19" x14ac:dyDescent="0.3">
      <c r="A356" s="56">
        <v>354</v>
      </c>
      <c r="B356" s="60"/>
      <c r="D356" s="62">
        <f>COUNTIF(E356:E357,"&gt;0")</f>
        <v>1</v>
      </c>
      <c r="E356" s="62"/>
      <c r="F356" s="39" t="s">
        <v>762</v>
      </c>
      <c r="G356" s="39" t="s">
        <v>763</v>
      </c>
      <c r="H356" s="21"/>
      <c r="I356" s="11"/>
      <c r="J356" s="11"/>
      <c r="K356" s="61"/>
    </row>
    <row r="357" spans="1:19" x14ac:dyDescent="0.3">
      <c r="A357" s="56">
        <v>355</v>
      </c>
      <c r="B357" s="60"/>
      <c r="E357" s="50">
        <f>K357</f>
        <v>1</v>
      </c>
      <c r="F357" s="40" t="s">
        <v>764</v>
      </c>
      <c r="G357" s="41" t="s">
        <v>765</v>
      </c>
      <c r="I357" s="2">
        <v>1</v>
      </c>
      <c r="K357" s="53">
        <f>COUNTIF(I357:J357,"&gt;0")</f>
        <v>1</v>
      </c>
    </row>
    <row r="358" spans="1:19" x14ac:dyDescent="0.3">
      <c r="A358" s="56">
        <v>356</v>
      </c>
      <c r="B358" s="60"/>
      <c r="D358" s="62">
        <f>COUNTIF(E358:E359,"&gt;0")</f>
        <v>1</v>
      </c>
      <c r="E358" s="62"/>
      <c r="F358" s="39" t="s">
        <v>766</v>
      </c>
      <c r="G358" s="39" t="s">
        <v>767</v>
      </c>
      <c r="H358" s="21"/>
      <c r="I358" s="11"/>
      <c r="J358" s="11"/>
      <c r="K358" s="61"/>
    </row>
    <row r="359" spans="1:19" x14ac:dyDescent="0.3">
      <c r="A359" s="56">
        <v>357</v>
      </c>
      <c r="B359" s="60"/>
      <c r="E359" s="50">
        <f>K359</f>
        <v>1</v>
      </c>
      <c r="F359" s="40" t="s">
        <v>768</v>
      </c>
      <c r="G359" s="41" t="s">
        <v>769</v>
      </c>
      <c r="I359" s="2">
        <v>1</v>
      </c>
      <c r="K359" s="53">
        <f>COUNTIF(I359:J359,"&gt;0")</f>
        <v>1</v>
      </c>
    </row>
    <row r="360" spans="1:19" x14ac:dyDescent="0.3">
      <c r="A360" s="56">
        <v>358</v>
      </c>
      <c r="D360" s="62">
        <f>COUNTIF(E360:E363,"&gt;0")</f>
        <v>3</v>
      </c>
      <c r="E360" s="62"/>
      <c r="F360" s="39" t="s">
        <v>770</v>
      </c>
      <c r="G360" s="39" t="s">
        <v>1432</v>
      </c>
      <c r="H360" s="21"/>
      <c r="I360" s="11"/>
      <c r="J360" s="11"/>
      <c r="K360" s="61"/>
    </row>
    <row r="361" spans="1:19" x14ac:dyDescent="0.3">
      <c r="A361" s="56">
        <v>359</v>
      </c>
      <c r="B361" s="60"/>
      <c r="E361" s="50">
        <f>K361</f>
        <v>1</v>
      </c>
      <c r="F361" s="40" t="s">
        <v>771</v>
      </c>
      <c r="G361" s="41" t="s">
        <v>1431</v>
      </c>
      <c r="I361" s="2">
        <v>1</v>
      </c>
      <c r="K361" s="53">
        <f>COUNTIF(I361:J361,"&gt;0")</f>
        <v>1</v>
      </c>
    </row>
    <row r="362" spans="1:19" x14ac:dyDescent="0.3">
      <c r="A362" s="56">
        <v>360</v>
      </c>
      <c r="B362" s="60"/>
      <c r="E362" s="50">
        <f>K362</f>
        <v>1</v>
      </c>
      <c r="F362" s="40" t="s">
        <v>1430</v>
      </c>
      <c r="G362" s="41" t="s">
        <v>772</v>
      </c>
      <c r="I362" s="2">
        <v>1</v>
      </c>
      <c r="K362" s="53">
        <f>COUNTIF(I362:J362,"&gt;0")</f>
        <v>1</v>
      </c>
      <c r="Q362" s="2">
        <v>1</v>
      </c>
    </row>
    <row r="363" spans="1:19" x14ac:dyDescent="0.3">
      <c r="A363" s="56">
        <v>361</v>
      </c>
      <c r="E363" s="50">
        <f>K363</f>
        <v>2</v>
      </c>
      <c r="F363" s="40" t="s">
        <v>773</v>
      </c>
      <c r="G363" s="41" t="s">
        <v>774</v>
      </c>
      <c r="I363" s="2">
        <v>1</v>
      </c>
      <c r="J363" s="2">
        <v>1</v>
      </c>
      <c r="K363" s="53">
        <f>COUNTIF(I363:J363,"&gt;0")</f>
        <v>2</v>
      </c>
    </row>
    <row r="364" spans="1:19" x14ac:dyDescent="0.3">
      <c r="A364" s="56">
        <v>362</v>
      </c>
      <c r="D364" s="62">
        <f>COUNTIF(E364:E369,"&gt;0")</f>
        <v>5</v>
      </c>
      <c r="E364" s="62"/>
      <c r="F364" s="63" t="s">
        <v>1429</v>
      </c>
      <c r="G364" s="63" t="s">
        <v>1428</v>
      </c>
      <c r="H364" s="115"/>
      <c r="I364" s="11"/>
      <c r="J364" s="11"/>
      <c r="K364" s="61"/>
    </row>
    <row r="365" spans="1:19" x14ac:dyDescent="0.3">
      <c r="A365" s="56">
        <v>363</v>
      </c>
      <c r="B365" s="73"/>
      <c r="C365" s="78"/>
      <c r="D365" s="78"/>
      <c r="E365" s="50">
        <f>K365</f>
        <v>1</v>
      </c>
      <c r="F365" s="82" t="s">
        <v>775</v>
      </c>
      <c r="G365" s="83" t="s">
        <v>776</v>
      </c>
      <c r="H365" s="116"/>
      <c r="I365" s="2">
        <v>1</v>
      </c>
      <c r="K365" s="53">
        <f>COUNTIF(I365:J365,"&gt;0")</f>
        <v>1</v>
      </c>
    </row>
    <row r="366" spans="1:19" x14ac:dyDescent="0.3">
      <c r="A366" s="56">
        <v>364</v>
      </c>
      <c r="E366" s="50">
        <f>K366</f>
        <v>2</v>
      </c>
      <c r="F366" s="40" t="s">
        <v>777</v>
      </c>
      <c r="G366" s="41" t="s">
        <v>778</v>
      </c>
      <c r="I366" s="2">
        <v>1</v>
      </c>
      <c r="J366" s="2">
        <v>1</v>
      </c>
      <c r="K366" s="53">
        <f>COUNTIF(I366:J366,"&gt;0")</f>
        <v>2</v>
      </c>
    </row>
    <row r="367" spans="1:19" x14ac:dyDescent="0.3">
      <c r="A367" s="56">
        <v>365</v>
      </c>
      <c r="B367" s="73"/>
      <c r="C367" s="78"/>
      <c r="D367" s="78"/>
      <c r="E367" s="50">
        <f>K367</f>
        <v>1</v>
      </c>
      <c r="F367" s="82" t="s">
        <v>779</v>
      </c>
      <c r="G367" s="83" t="s">
        <v>780</v>
      </c>
      <c r="H367" s="116"/>
      <c r="I367" s="2">
        <v>1</v>
      </c>
      <c r="K367" s="53">
        <f>COUNTIF(I367:J367,"&gt;0")</f>
        <v>1</v>
      </c>
      <c r="Q367" s="2" t="s">
        <v>781</v>
      </c>
    </row>
    <row r="368" spans="1:19" x14ac:dyDescent="0.3">
      <c r="A368" s="56">
        <v>366</v>
      </c>
      <c r="B368" s="60"/>
      <c r="E368" s="50">
        <f>K368</f>
        <v>1</v>
      </c>
      <c r="F368" s="71" t="s">
        <v>782</v>
      </c>
      <c r="G368" s="1" t="s">
        <v>783</v>
      </c>
      <c r="I368" s="2">
        <v>1</v>
      </c>
      <c r="K368" s="53">
        <f>COUNTIF(I368:J368,"&gt;0")</f>
        <v>1</v>
      </c>
    </row>
    <row r="369" spans="1:19" x14ac:dyDescent="0.3">
      <c r="A369" s="56">
        <v>367</v>
      </c>
      <c r="B369" s="73"/>
      <c r="C369" s="78"/>
      <c r="D369" s="78"/>
      <c r="E369" s="50">
        <f>K369</f>
        <v>1</v>
      </c>
      <c r="F369" s="82" t="s">
        <v>784</v>
      </c>
      <c r="G369" s="83" t="s">
        <v>785</v>
      </c>
      <c r="H369" s="116"/>
      <c r="I369" s="2">
        <v>1</v>
      </c>
      <c r="K369" s="53">
        <f>COUNTIF(I369:J369,"&gt;0")</f>
        <v>1</v>
      </c>
      <c r="R369" s="2">
        <v>1</v>
      </c>
    </row>
    <row r="370" spans="1:19" x14ac:dyDescent="0.3">
      <c r="A370" s="56">
        <v>368</v>
      </c>
      <c r="D370" s="62">
        <f>COUNTIF(E370:E375,"&gt;0")</f>
        <v>5</v>
      </c>
      <c r="E370" s="62"/>
      <c r="F370" s="63" t="s">
        <v>1427</v>
      </c>
      <c r="G370" s="63" t="s">
        <v>1426</v>
      </c>
      <c r="H370" s="115"/>
      <c r="I370" s="11"/>
      <c r="J370" s="11"/>
      <c r="K370" s="61"/>
    </row>
    <row r="371" spans="1:19" x14ac:dyDescent="0.3">
      <c r="A371" s="56">
        <v>369</v>
      </c>
      <c r="B371" s="65"/>
      <c r="E371" s="50">
        <f>K371</f>
        <v>1</v>
      </c>
      <c r="F371" s="80" t="s">
        <v>786</v>
      </c>
      <c r="G371" s="72" t="s">
        <v>1425</v>
      </c>
      <c r="H371" s="114"/>
      <c r="I371" s="2">
        <v>1</v>
      </c>
      <c r="K371" s="53">
        <f>COUNTIF(I371:J371,"&gt;0")</f>
        <v>1</v>
      </c>
    </row>
    <row r="372" spans="1:19" x14ac:dyDescent="0.3">
      <c r="A372" s="56">
        <v>370</v>
      </c>
      <c r="B372" s="65"/>
      <c r="E372" s="50">
        <f>K372</f>
        <v>1</v>
      </c>
      <c r="F372" s="80" t="s">
        <v>787</v>
      </c>
      <c r="G372" s="72" t="s">
        <v>788</v>
      </c>
      <c r="H372" s="114"/>
      <c r="I372" s="2">
        <v>1</v>
      </c>
      <c r="K372" s="53">
        <f>COUNTIF(I372:J372,"&gt;0")</f>
        <v>1</v>
      </c>
      <c r="R372" s="2">
        <v>1</v>
      </c>
    </row>
    <row r="373" spans="1:19" x14ac:dyDescent="0.3">
      <c r="A373" s="56">
        <v>371</v>
      </c>
      <c r="B373" s="65"/>
      <c r="E373" s="50">
        <f>K373</f>
        <v>1</v>
      </c>
      <c r="F373" s="80" t="s">
        <v>789</v>
      </c>
      <c r="G373" s="72" t="s">
        <v>790</v>
      </c>
      <c r="H373" s="114"/>
      <c r="I373" s="2">
        <v>1</v>
      </c>
      <c r="K373" s="53">
        <f>COUNTIF(I373:J373,"&gt;0")</f>
        <v>1</v>
      </c>
    </row>
    <row r="374" spans="1:19" x14ac:dyDescent="0.3">
      <c r="A374" s="56">
        <v>372</v>
      </c>
      <c r="E374" s="50">
        <f>K374</f>
        <v>2</v>
      </c>
      <c r="F374" s="40" t="s">
        <v>791</v>
      </c>
      <c r="G374" s="41" t="s">
        <v>792</v>
      </c>
      <c r="I374" s="2">
        <v>1</v>
      </c>
      <c r="J374" s="2">
        <v>1</v>
      </c>
      <c r="K374" s="53">
        <f>COUNTIF(I374:J374,"&gt;0")</f>
        <v>2</v>
      </c>
    </row>
    <row r="375" spans="1:19" x14ac:dyDescent="0.3">
      <c r="A375" s="56">
        <v>373</v>
      </c>
      <c r="B375" s="65"/>
      <c r="E375" s="50">
        <f>K375</f>
        <v>1</v>
      </c>
      <c r="F375" s="80" t="s">
        <v>793</v>
      </c>
      <c r="G375" s="72" t="s">
        <v>794</v>
      </c>
      <c r="H375" s="114"/>
      <c r="I375" s="2">
        <v>1</v>
      </c>
      <c r="K375" s="53">
        <f>COUNTIF(I375:J375,"&gt;0")</f>
        <v>1</v>
      </c>
    </row>
    <row r="376" spans="1:19" x14ac:dyDescent="0.3">
      <c r="A376" s="74"/>
      <c r="B376" s="74"/>
      <c r="C376" s="55">
        <f>COUNTIF(C3:C375,"&gt;0")</f>
        <v>10</v>
      </c>
      <c r="D376" s="55">
        <f>COUNTIF(D3:D375,"&gt;0")</f>
        <v>86</v>
      </c>
      <c r="E376" s="55">
        <f>COUNTIF(E3:E375,"&gt;0")</f>
        <v>277</v>
      </c>
      <c r="F376" s="23"/>
      <c r="G376" s="23" t="s">
        <v>1424</v>
      </c>
      <c r="H376" s="113">
        <f>COUNTIF(H3:H375,"&gt;0")</f>
        <v>4</v>
      </c>
      <c r="I376" s="25">
        <f>COUNTIF(I3:I375,"&gt;0")</f>
        <v>127</v>
      </c>
      <c r="J376" s="25">
        <f>COUNTIF(J3:J375,"&gt;0")</f>
        <v>189</v>
      </c>
      <c r="K376" s="75">
        <f>COUNTIF(K3:K375,"&gt;0")</f>
        <v>277</v>
      </c>
      <c r="O376" s="55">
        <f>COUNTIF(O3:O375,"&gt;0")</f>
        <v>0</v>
      </c>
      <c r="P376" s="268">
        <f>COUNTIF(P3:P375,"&gt;0")</f>
        <v>1</v>
      </c>
      <c r="Q376" s="55">
        <f>COUNTIF(Q3:Q375,"&gt;0")</f>
        <v>3</v>
      </c>
      <c r="R376" s="55">
        <f>COUNTIF(R3:R375,"&gt;0")</f>
        <v>24</v>
      </c>
      <c r="S376" s="55">
        <f>COUNTIF(S3:S375,"&gt;0")</f>
        <v>1</v>
      </c>
    </row>
    <row r="377" spans="1:19" x14ac:dyDescent="0.3">
      <c r="C377" s="55">
        <f>SUM(C3:C375)</f>
        <v>86</v>
      </c>
      <c r="D377" s="55">
        <f>SUM(D3:D375)</f>
        <v>277</v>
      </c>
      <c r="E377" s="55">
        <f>SUM(E3:E375)</f>
        <v>316</v>
      </c>
      <c r="F377" s="23"/>
      <c r="G377" s="23" t="s">
        <v>795</v>
      </c>
      <c r="H377" s="113"/>
      <c r="I377" s="25">
        <f>SUM(I3:I375)</f>
        <v>127</v>
      </c>
      <c r="J377" s="25">
        <f>SUM(J3:J375)</f>
        <v>189</v>
      </c>
      <c r="K377" s="75">
        <f>SUM(K3:K375)</f>
        <v>316</v>
      </c>
      <c r="O377" s="74"/>
      <c r="P377" s="76"/>
      <c r="Q377" s="74"/>
      <c r="R377" s="74"/>
      <c r="S377" s="74"/>
    </row>
    <row r="380" spans="1:19" x14ac:dyDescent="0.3">
      <c r="D380" s="50" t="s">
        <v>1423</v>
      </c>
      <c r="E380" s="50" t="s">
        <v>1422</v>
      </c>
      <c r="F380" s="1"/>
    </row>
    <row r="381" spans="1:19" x14ac:dyDescent="0.3">
      <c r="C381" s="57"/>
      <c r="D381" s="57">
        <f>COUNTIF(D4:D17,"&gt;0")</f>
        <v>3</v>
      </c>
      <c r="E381" s="57">
        <f>COUNTIF(E4:E17,"&gt;0")</f>
        <v>11</v>
      </c>
      <c r="F381" s="58" t="s">
        <v>1421</v>
      </c>
      <c r="G381" s="58" t="s">
        <v>153</v>
      </c>
      <c r="H381" s="112"/>
      <c r="I381" s="57">
        <f>COUNTIF(I4:I17,"&gt;0")</f>
        <v>11</v>
      </c>
      <c r="J381" s="57">
        <f>COUNTIF(J4:J17,"&gt;0")</f>
        <v>0</v>
      </c>
      <c r="K381" s="57">
        <f>COUNTIF(K4:K17,"&gt;0")</f>
        <v>11</v>
      </c>
    </row>
    <row r="382" spans="1:19" x14ac:dyDescent="0.3">
      <c r="C382" s="57"/>
      <c r="D382" s="57">
        <f>COUNTIF(D19:D20,"&gt;0")</f>
        <v>1</v>
      </c>
      <c r="E382" s="57">
        <f>COUNTIF(E19:E20,"&gt;0")</f>
        <v>1</v>
      </c>
      <c r="F382" s="37" t="s">
        <v>1420</v>
      </c>
      <c r="G382" s="36" t="s">
        <v>177</v>
      </c>
      <c r="H382" s="27"/>
      <c r="I382" s="57">
        <f>COUNTIF(I19:I20,"&gt;0")</f>
        <v>0</v>
      </c>
      <c r="J382" s="57">
        <f>COUNTIF(J19:J20,"&gt;0")</f>
        <v>1</v>
      </c>
      <c r="K382" s="57">
        <f>COUNTIF(K19:K20,"&gt;0")</f>
        <v>1</v>
      </c>
    </row>
    <row r="383" spans="1:19" x14ac:dyDescent="0.3">
      <c r="C383" s="57"/>
      <c r="D383" s="57">
        <f>COUNTIF(D22:D25,"&gt;0")</f>
        <v>1</v>
      </c>
      <c r="E383" s="57">
        <f>COUNTIF(E22:E25,"&gt;0")</f>
        <v>3</v>
      </c>
      <c r="F383" s="37" t="s">
        <v>1419</v>
      </c>
      <c r="G383" s="36" t="s">
        <v>181</v>
      </c>
      <c r="H383" s="27"/>
      <c r="I383" s="57">
        <f>COUNTIF(I22:I25,"&gt;0")</f>
        <v>3</v>
      </c>
      <c r="J383" s="57">
        <f>COUNTIF(J22:J25,"&gt;0")</f>
        <v>0</v>
      </c>
      <c r="K383" s="57">
        <f>COUNTIF(K22:K25,"&gt;0")</f>
        <v>3</v>
      </c>
    </row>
    <row r="384" spans="1:19" x14ac:dyDescent="0.3">
      <c r="C384" s="57"/>
      <c r="D384" s="57">
        <f>COUNTIF(D27:D30,"&gt;0")</f>
        <v>2</v>
      </c>
      <c r="E384" s="57">
        <f>COUNTIF(E27:E30,"&gt;0")</f>
        <v>2</v>
      </c>
      <c r="F384" s="37" t="s">
        <v>1418</v>
      </c>
      <c r="G384" s="36" t="s">
        <v>188</v>
      </c>
      <c r="H384" s="27"/>
      <c r="I384" s="57">
        <f>COUNTIF(I27:I30,"&gt;0")</f>
        <v>2</v>
      </c>
      <c r="J384" s="57">
        <f>COUNTIF(J27:J30,"&gt;0")</f>
        <v>0</v>
      </c>
      <c r="K384" s="57">
        <f>COUNTIF(K27:K30,"&gt;0")</f>
        <v>2</v>
      </c>
    </row>
    <row r="385" spans="3:11" x14ac:dyDescent="0.3">
      <c r="C385" s="57"/>
      <c r="D385" s="57">
        <f>COUNTIF(D32:D57,"&gt;0")</f>
        <v>6</v>
      </c>
      <c r="E385" s="57">
        <f>COUNTIF(E32:E57,"&gt;0")</f>
        <v>20</v>
      </c>
      <c r="F385" s="58" t="s">
        <v>1417</v>
      </c>
      <c r="G385" s="58" t="s">
        <v>196</v>
      </c>
      <c r="H385" s="112"/>
      <c r="I385" s="57">
        <f>COUNTIF(I32:I57,"&gt;0")</f>
        <v>18</v>
      </c>
      <c r="J385" s="57">
        <f>COUNTIF(J32:J57,"&gt;0")</f>
        <v>4</v>
      </c>
      <c r="K385" s="57">
        <f>COUNTIF(K32:K57,"&gt;0")</f>
        <v>20</v>
      </c>
    </row>
    <row r="386" spans="3:11" x14ac:dyDescent="0.3">
      <c r="C386" s="57"/>
      <c r="D386" s="57">
        <f>COUNTIF(D59:D115,"&gt;0")</f>
        <v>15</v>
      </c>
      <c r="E386" s="57">
        <f>COUNTIF(E59:E115,"&gt;0")</f>
        <v>42</v>
      </c>
      <c r="F386" s="58" t="s">
        <v>1416</v>
      </c>
      <c r="G386" s="58" t="s">
        <v>240</v>
      </c>
      <c r="H386" s="112"/>
      <c r="I386" s="57">
        <f>COUNTIF(I59:I115,"&gt;0")</f>
        <v>32</v>
      </c>
      <c r="J386" s="57">
        <f>COUNTIF(J59:J115,"&gt;0")</f>
        <v>26</v>
      </c>
      <c r="K386" s="57">
        <f>COUNTIF(K59:K115,"&gt;0")</f>
        <v>42</v>
      </c>
    </row>
    <row r="387" spans="3:11" x14ac:dyDescent="0.3">
      <c r="C387" s="57"/>
      <c r="D387" s="57">
        <f>COUNTIF(D117:D168,"&gt;0")</f>
        <v>15</v>
      </c>
      <c r="E387" s="57">
        <f>COUNTIF(E117:E168,"&gt;0")</f>
        <v>37</v>
      </c>
      <c r="F387" s="58" t="s">
        <v>1415</v>
      </c>
      <c r="G387" s="58" t="s">
        <v>338</v>
      </c>
      <c r="H387" s="112"/>
      <c r="I387" s="57">
        <f>COUNTIF(I117:I168,"&gt;0")</f>
        <v>18</v>
      </c>
      <c r="J387" s="57">
        <f>COUNTIF(J117:J168,"&gt;0")</f>
        <v>23</v>
      </c>
      <c r="K387" s="57">
        <f>COUNTIF(K117:K168,"&gt;0")</f>
        <v>37</v>
      </c>
    </row>
    <row r="388" spans="3:11" x14ac:dyDescent="0.3">
      <c r="C388" s="57"/>
      <c r="D388" s="57">
        <f>COUNTIF(D170:D194,"&gt;0")</f>
        <v>5</v>
      </c>
      <c r="E388" s="57">
        <f>COUNTIF(E170:E194,"&gt;0")</f>
        <v>20</v>
      </c>
      <c r="F388" s="37" t="s">
        <v>1414</v>
      </c>
      <c r="G388" s="37" t="s">
        <v>430</v>
      </c>
      <c r="H388" s="27"/>
      <c r="I388" s="57">
        <f>COUNTIF(I170:I194,"&gt;0")</f>
        <v>5</v>
      </c>
      <c r="J388" s="57">
        <f>COUNTIF(J170:J194,"&gt;0")</f>
        <v>16</v>
      </c>
      <c r="K388" s="57">
        <f>COUNTIF(K170:K194,"&gt;0")</f>
        <v>20</v>
      </c>
    </row>
    <row r="389" spans="3:11" x14ac:dyDescent="0.3">
      <c r="C389" s="57"/>
      <c r="D389" s="57">
        <f>COUNTIF(D196:D260,"&gt;0")</f>
        <v>17</v>
      </c>
      <c r="E389" s="57">
        <f>COUNTIF(E196:E260,"&gt;0")</f>
        <v>48</v>
      </c>
      <c r="F389" s="58" t="s">
        <v>475</v>
      </c>
      <c r="G389" s="58" t="s">
        <v>476</v>
      </c>
      <c r="H389" s="112"/>
      <c r="I389" s="57">
        <f>COUNTIF(I196:I260,"&gt;0")</f>
        <v>12</v>
      </c>
      <c r="J389" s="57">
        <f>COUNTIF(J196:J260,"&gt;0")</f>
        <v>46</v>
      </c>
      <c r="K389" s="57">
        <f>COUNTIF(K196:K260,"&gt;0")</f>
        <v>48</v>
      </c>
    </row>
    <row r="390" spans="3:11" x14ac:dyDescent="0.3">
      <c r="C390" s="57"/>
      <c r="D390" s="57">
        <f>COUNTIF(D262:D375,"&gt;0")</f>
        <v>21</v>
      </c>
      <c r="E390" s="57">
        <f>COUNTIF(E262:E375,"&gt;0")</f>
        <v>93</v>
      </c>
      <c r="F390" s="58" t="s">
        <v>1413</v>
      </c>
      <c r="G390" s="58" t="s">
        <v>594</v>
      </c>
      <c r="H390" s="112"/>
      <c r="I390" s="57">
        <f>COUNTIF(I262:I375,"&gt;0")</f>
        <v>26</v>
      </c>
      <c r="J390" s="57">
        <f>COUNTIF(J262:J375,"&gt;0")</f>
        <v>73</v>
      </c>
      <c r="K390" s="57">
        <f>COUNTIF(K262:K375,"&gt;0")</f>
        <v>93</v>
      </c>
    </row>
    <row r="393" spans="3:11" x14ac:dyDescent="0.3">
      <c r="E393" s="2">
        <v>2010</v>
      </c>
      <c r="F393" s="1" t="s">
        <v>76</v>
      </c>
    </row>
    <row r="394" spans="3:11" x14ac:dyDescent="0.3">
      <c r="E394" s="2">
        <v>2022</v>
      </c>
      <c r="F394" s="1" t="s">
        <v>80</v>
      </c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1"/>
  <sheetViews>
    <sheetView workbookViewId="0">
      <pane xSplit="7" ySplit="3" topLeftCell="H4" activePane="bottomRight" state="frozen"/>
      <selection pane="topRight" activeCell="G1" sqref="G1"/>
      <selection pane="bottomLeft" activeCell="A4" sqref="A4"/>
      <selection pane="bottomRight" activeCell="I10" sqref="I10"/>
    </sheetView>
  </sheetViews>
  <sheetFormatPr defaultColWidth="9" defaultRowHeight="12" x14ac:dyDescent="0.3"/>
  <cols>
    <col min="1" max="1" width="3.25" style="68" bestFit="1" customWidth="1"/>
    <col min="2" max="2" width="4.125" style="68" bestFit="1" customWidth="1"/>
    <col min="3" max="4" width="3.25" style="68" bestFit="1" customWidth="1"/>
    <col min="5" max="5" width="5" style="68" bestFit="1" customWidth="1"/>
    <col min="6" max="6" width="29.125" style="52" bestFit="1" customWidth="1"/>
    <col min="7" max="7" width="10.5" style="52" bestFit="1" customWidth="1"/>
    <col min="8" max="8" width="5" style="2" bestFit="1" customWidth="1"/>
    <col min="9" max="10" width="5" style="1" bestFit="1" customWidth="1"/>
    <col min="11" max="11" width="5" style="26" customWidth="1"/>
    <col min="12" max="12" width="4.5" style="52" bestFit="1" customWidth="1"/>
    <col min="13" max="13" width="6" style="54" customWidth="1"/>
    <col min="14" max="14" width="6" style="45" customWidth="1"/>
    <col min="15" max="15" width="17.25" style="68" bestFit="1" customWidth="1"/>
    <col min="16" max="16384" width="9" style="68"/>
  </cols>
  <sheetData>
    <row r="1" spans="1:15" x14ac:dyDescent="0.3">
      <c r="I1" s="1" t="s">
        <v>1263</v>
      </c>
      <c r="J1" s="1" t="s">
        <v>1264</v>
      </c>
    </row>
    <row r="2" spans="1:15" x14ac:dyDescent="0.3">
      <c r="F2" s="68"/>
      <c r="G2" s="68"/>
      <c r="H2" s="2">
        <v>2021</v>
      </c>
      <c r="I2" s="1">
        <v>2012</v>
      </c>
      <c r="J2" s="1">
        <v>2010</v>
      </c>
      <c r="K2" s="26" t="s">
        <v>1265</v>
      </c>
      <c r="M2" s="6" t="s">
        <v>1386</v>
      </c>
    </row>
    <row r="3" spans="1:15" x14ac:dyDescent="0.3">
      <c r="C3" s="68" t="s">
        <v>52</v>
      </c>
      <c r="D3" s="68" t="s">
        <v>1266</v>
      </c>
      <c r="E3" s="68" t="s">
        <v>1267</v>
      </c>
      <c r="F3" s="68"/>
      <c r="G3" s="68"/>
      <c r="L3" s="52" t="s">
        <v>1268</v>
      </c>
      <c r="M3" s="6" t="s">
        <v>1387</v>
      </c>
      <c r="N3" s="45" t="s">
        <v>1368</v>
      </c>
    </row>
    <row r="4" spans="1:15" x14ac:dyDescent="0.3">
      <c r="A4" s="68">
        <v>1</v>
      </c>
      <c r="C4" s="36">
        <f>COUNTIF(D5:D18,"&gt;0")</f>
        <v>2</v>
      </c>
      <c r="D4" s="36"/>
      <c r="E4" s="36"/>
      <c r="F4" s="36" t="s">
        <v>1269</v>
      </c>
      <c r="G4" s="36" t="s">
        <v>1270</v>
      </c>
      <c r="H4" s="9"/>
      <c r="I4" s="36"/>
      <c r="J4" s="36"/>
      <c r="K4" s="257"/>
      <c r="L4" s="67"/>
    </row>
    <row r="5" spans="1:15" x14ac:dyDescent="0.3">
      <c r="A5" s="68">
        <v>2</v>
      </c>
      <c r="C5" s="1"/>
      <c r="D5" s="90">
        <f>COUNTIF(E5:E15,"&gt;0")</f>
        <v>10</v>
      </c>
      <c r="E5" s="90"/>
      <c r="F5" s="90" t="s">
        <v>1271</v>
      </c>
      <c r="G5" s="90" t="s">
        <v>1272</v>
      </c>
      <c r="H5" s="88"/>
      <c r="I5" s="90"/>
      <c r="J5" s="90"/>
      <c r="K5" s="258"/>
      <c r="L5" s="88"/>
      <c r="M5" s="6"/>
    </row>
    <row r="6" spans="1:15" x14ac:dyDescent="0.3">
      <c r="A6" s="98"/>
      <c r="B6" s="68">
        <v>13</v>
      </c>
      <c r="E6" s="68">
        <f t="shared" ref="E6:E15" si="0">K6</f>
        <v>2</v>
      </c>
      <c r="F6" s="71" t="s">
        <v>1273</v>
      </c>
      <c r="G6" s="1" t="s">
        <v>1274</v>
      </c>
      <c r="H6" s="2">
        <v>2</v>
      </c>
      <c r="K6" s="26">
        <f t="shared" ref="K6:K15" si="1">SUM(H6,I6,J6)</f>
        <v>2</v>
      </c>
      <c r="M6" s="6"/>
    </row>
    <row r="7" spans="1:15" x14ac:dyDescent="0.3">
      <c r="A7" s="68">
        <v>3</v>
      </c>
      <c r="B7" s="68">
        <v>15</v>
      </c>
      <c r="E7" s="68">
        <f t="shared" si="0"/>
        <v>80</v>
      </c>
      <c r="F7" s="71" t="s">
        <v>1275</v>
      </c>
      <c r="G7" s="68" t="s">
        <v>1276</v>
      </c>
      <c r="H7" s="2">
        <v>58</v>
      </c>
      <c r="I7" s="1">
        <v>22</v>
      </c>
      <c r="K7" s="26">
        <f t="shared" si="1"/>
        <v>80</v>
      </c>
      <c r="M7" s="6"/>
    </row>
    <row r="8" spans="1:15" s="99" customFormat="1" x14ac:dyDescent="0.3">
      <c r="A8" s="99">
        <v>7</v>
      </c>
      <c r="B8" s="1">
        <v>21</v>
      </c>
      <c r="C8" s="1"/>
      <c r="D8" s="1"/>
      <c r="E8" s="68">
        <f t="shared" si="0"/>
        <v>1</v>
      </c>
      <c r="F8" s="71" t="s">
        <v>1277</v>
      </c>
      <c r="G8" s="1" t="s">
        <v>1278</v>
      </c>
      <c r="H8" s="2">
        <v>0</v>
      </c>
      <c r="I8" s="1">
        <v>0</v>
      </c>
      <c r="J8" s="1">
        <v>1</v>
      </c>
      <c r="K8" s="26">
        <f t="shared" si="1"/>
        <v>1</v>
      </c>
      <c r="L8" s="101"/>
      <c r="M8" s="6"/>
      <c r="N8" s="45"/>
    </row>
    <row r="9" spans="1:15" x14ac:dyDescent="0.3">
      <c r="A9" s="98"/>
      <c r="B9" s="68">
        <v>33</v>
      </c>
      <c r="E9" s="68">
        <f t="shared" si="0"/>
        <v>1</v>
      </c>
      <c r="F9" s="71" t="s">
        <v>1279</v>
      </c>
      <c r="G9" s="68" t="s">
        <v>1280</v>
      </c>
      <c r="H9" s="2">
        <v>1</v>
      </c>
      <c r="K9" s="26">
        <f t="shared" si="1"/>
        <v>1</v>
      </c>
      <c r="M9" s="6"/>
      <c r="O9" s="68" t="s">
        <v>1369</v>
      </c>
    </row>
    <row r="10" spans="1:15" s="99" customFormat="1" x14ac:dyDescent="0.3">
      <c r="A10" s="99">
        <v>4</v>
      </c>
      <c r="B10" s="1">
        <v>41</v>
      </c>
      <c r="C10" s="1"/>
      <c r="D10" s="1"/>
      <c r="E10" s="68">
        <f t="shared" si="0"/>
        <v>9</v>
      </c>
      <c r="F10" s="71" t="s">
        <v>1281</v>
      </c>
      <c r="G10" s="1" t="s">
        <v>1282</v>
      </c>
      <c r="H10" s="2">
        <v>0</v>
      </c>
      <c r="I10" s="1">
        <v>9</v>
      </c>
      <c r="J10" s="1"/>
      <c r="K10" s="26">
        <f t="shared" si="1"/>
        <v>9</v>
      </c>
      <c r="L10" s="101"/>
      <c r="M10" s="6" t="s">
        <v>1389</v>
      </c>
      <c r="N10" s="45"/>
      <c r="O10" s="68" t="s">
        <v>1369</v>
      </c>
    </row>
    <row r="11" spans="1:15" x14ac:dyDescent="0.3">
      <c r="A11" s="98"/>
      <c r="B11" s="68">
        <v>42</v>
      </c>
      <c r="E11" s="68">
        <f t="shared" si="0"/>
        <v>26</v>
      </c>
      <c r="F11" s="71" t="s">
        <v>1408</v>
      </c>
      <c r="G11" s="68" t="s">
        <v>1409</v>
      </c>
      <c r="H11" s="2">
        <v>26</v>
      </c>
      <c r="K11" s="26">
        <f t="shared" si="1"/>
        <v>26</v>
      </c>
      <c r="L11" s="52" t="s">
        <v>1385</v>
      </c>
      <c r="M11" s="6"/>
      <c r="N11" s="45">
        <v>1</v>
      </c>
      <c r="O11" s="68" t="s">
        <v>1369</v>
      </c>
    </row>
    <row r="12" spans="1:15" x14ac:dyDescent="0.3">
      <c r="A12" s="68">
        <v>5</v>
      </c>
      <c r="B12" s="68">
        <v>43</v>
      </c>
      <c r="E12" s="68">
        <f t="shared" si="0"/>
        <v>73</v>
      </c>
      <c r="F12" s="71" t="s">
        <v>1283</v>
      </c>
      <c r="G12" s="68" t="s">
        <v>1284</v>
      </c>
      <c r="H12" s="2">
        <v>61</v>
      </c>
      <c r="I12" s="1">
        <v>12</v>
      </c>
      <c r="K12" s="26">
        <f t="shared" si="1"/>
        <v>73</v>
      </c>
      <c r="M12" s="6"/>
    </row>
    <row r="13" spans="1:15" x14ac:dyDescent="0.3">
      <c r="A13" s="68">
        <v>6</v>
      </c>
      <c r="B13" s="68">
        <v>54</v>
      </c>
      <c r="E13" s="68">
        <f t="shared" si="0"/>
        <v>20</v>
      </c>
      <c r="F13" s="71" t="s">
        <v>1285</v>
      </c>
      <c r="G13" s="68" t="s">
        <v>1286</v>
      </c>
      <c r="H13" s="2">
        <v>15</v>
      </c>
      <c r="I13" s="1">
        <v>5</v>
      </c>
      <c r="K13" s="26">
        <f t="shared" si="1"/>
        <v>20</v>
      </c>
      <c r="L13" s="52" t="s">
        <v>1287</v>
      </c>
      <c r="M13" s="6" t="s">
        <v>1390</v>
      </c>
      <c r="N13" s="45">
        <v>1</v>
      </c>
    </row>
    <row r="14" spans="1:15" x14ac:dyDescent="0.3">
      <c r="A14" s="68">
        <v>8</v>
      </c>
      <c r="B14" s="68">
        <v>78</v>
      </c>
      <c r="E14" s="68">
        <f t="shared" si="0"/>
        <v>14</v>
      </c>
      <c r="F14" s="71" t="s">
        <v>1288</v>
      </c>
      <c r="G14" s="68" t="s">
        <v>1289</v>
      </c>
      <c r="H14" s="2">
        <v>13</v>
      </c>
      <c r="I14" s="1">
        <v>1</v>
      </c>
      <c r="K14" s="26">
        <f t="shared" si="1"/>
        <v>14</v>
      </c>
      <c r="M14" s="6" t="s">
        <v>1389</v>
      </c>
      <c r="O14" s="68" t="s">
        <v>1369</v>
      </c>
    </row>
    <row r="15" spans="1:15" x14ac:dyDescent="0.3">
      <c r="A15" s="68">
        <v>9</v>
      </c>
      <c r="B15" s="68">
        <v>81</v>
      </c>
      <c r="E15" s="68">
        <f t="shared" si="0"/>
        <v>160</v>
      </c>
      <c r="F15" s="71" t="s">
        <v>1290</v>
      </c>
      <c r="G15" s="68" t="s">
        <v>1291</v>
      </c>
      <c r="H15" s="2">
        <v>127</v>
      </c>
      <c r="I15" s="1">
        <v>33</v>
      </c>
      <c r="K15" s="26">
        <f t="shared" si="1"/>
        <v>160</v>
      </c>
      <c r="M15" s="6"/>
    </row>
    <row r="16" spans="1:15" x14ac:dyDescent="0.3">
      <c r="A16" s="68">
        <v>10</v>
      </c>
      <c r="D16" s="90">
        <f>COUNTIF(E16:E18,"&gt;0")</f>
        <v>2</v>
      </c>
      <c r="E16" s="90"/>
      <c r="F16" s="90" t="s">
        <v>1292</v>
      </c>
      <c r="G16" s="90" t="s">
        <v>1293</v>
      </c>
      <c r="H16" s="88"/>
      <c r="I16" s="90"/>
      <c r="J16" s="90"/>
      <c r="K16" s="258"/>
      <c r="L16" s="93"/>
    </row>
    <row r="17" spans="1:15" s="99" customFormat="1" x14ac:dyDescent="0.3">
      <c r="A17" s="99">
        <v>11</v>
      </c>
      <c r="B17" s="1">
        <v>91</v>
      </c>
      <c r="C17" s="1"/>
      <c r="D17" s="1"/>
      <c r="E17" s="68">
        <f>K17</f>
        <v>1</v>
      </c>
      <c r="F17" s="71" t="s">
        <v>1294</v>
      </c>
      <c r="G17" s="1" t="s">
        <v>1295</v>
      </c>
      <c r="H17" s="2">
        <v>0</v>
      </c>
      <c r="I17" s="1">
        <v>1</v>
      </c>
      <c r="J17" s="1"/>
      <c r="K17" s="26">
        <f>SUM(H17,I17,J17)</f>
        <v>1</v>
      </c>
      <c r="L17" s="101"/>
      <c r="M17" s="6"/>
      <c r="N17" s="45"/>
    </row>
    <row r="18" spans="1:15" s="99" customFormat="1" x14ac:dyDescent="0.3">
      <c r="A18" s="98"/>
      <c r="B18" s="68">
        <v>104</v>
      </c>
      <c r="C18" s="68"/>
      <c r="D18" s="68"/>
      <c r="E18" s="68">
        <f>K18</f>
        <v>1</v>
      </c>
      <c r="F18" s="71" t="s">
        <v>1410</v>
      </c>
      <c r="G18" s="1" t="s">
        <v>1296</v>
      </c>
      <c r="H18" s="2">
        <v>1</v>
      </c>
      <c r="I18" s="1"/>
      <c r="J18" s="1"/>
      <c r="K18" s="26">
        <f>SUM(H18,I18,J18)</f>
        <v>1</v>
      </c>
      <c r="L18" s="2" t="s">
        <v>1287</v>
      </c>
      <c r="M18" s="6" t="s">
        <v>1389</v>
      </c>
      <c r="N18" s="45">
        <v>1</v>
      </c>
      <c r="O18" s="68" t="s">
        <v>1369</v>
      </c>
    </row>
    <row r="19" spans="1:15" s="99" customFormat="1" x14ac:dyDescent="0.3">
      <c r="A19" s="98"/>
      <c r="B19" s="68"/>
      <c r="C19" s="36">
        <f>COUNTIF(D20:D21,"&gt;0")</f>
        <v>1</v>
      </c>
      <c r="D19" s="36"/>
      <c r="E19" s="36"/>
      <c r="F19" s="36" t="s">
        <v>1297</v>
      </c>
      <c r="G19" s="36" t="s">
        <v>1298</v>
      </c>
      <c r="H19" s="9"/>
      <c r="I19" s="36"/>
      <c r="J19" s="36"/>
      <c r="K19" s="257"/>
      <c r="L19" s="102"/>
      <c r="M19" s="107"/>
      <c r="N19" s="45"/>
    </row>
    <row r="20" spans="1:15" s="97" customFormat="1" x14ac:dyDescent="0.3">
      <c r="B20" s="1"/>
      <c r="C20" s="1"/>
      <c r="D20" s="90">
        <f>COUNTIF(E20:E21,"&gt;0")</f>
        <v>1</v>
      </c>
      <c r="E20" s="90"/>
      <c r="F20" s="90" t="s">
        <v>1299</v>
      </c>
      <c r="G20" s="90" t="s">
        <v>1300</v>
      </c>
      <c r="H20" s="88"/>
      <c r="I20" s="90"/>
      <c r="J20" s="90"/>
      <c r="K20" s="258"/>
      <c r="L20" s="91"/>
      <c r="M20" s="108"/>
      <c r="N20" s="45"/>
    </row>
    <row r="21" spans="1:15" s="99" customFormat="1" x14ac:dyDescent="0.3">
      <c r="A21" s="97"/>
      <c r="B21" s="1">
        <v>111</v>
      </c>
      <c r="C21" s="1"/>
      <c r="D21" s="1"/>
      <c r="E21" s="68">
        <f>K21</f>
        <v>1</v>
      </c>
      <c r="F21" s="71" t="s">
        <v>1301</v>
      </c>
      <c r="G21" s="1" t="s">
        <v>1302</v>
      </c>
      <c r="H21" s="2">
        <v>1</v>
      </c>
      <c r="I21" s="1"/>
      <c r="J21" s="1"/>
      <c r="K21" s="26">
        <f>SUM(H21,I21,J21)</f>
        <v>1</v>
      </c>
      <c r="L21" s="100"/>
      <c r="M21" s="6"/>
      <c r="N21" s="45"/>
    </row>
    <row r="22" spans="1:15" x14ac:dyDescent="0.3">
      <c r="A22" s="68">
        <v>12</v>
      </c>
      <c r="C22" s="36">
        <f>COUNTIF(D23:D25,"&gt;0")</f>
        <v>1</v>
      </c>
      <c r="D22" s="36"/>
      <c r="E22" s="36"/>
      <c r="F22" s="36" t="s">
        <v>1303</v>
      </c>
      <c r="G22" s="36" t="s">
        <v>1304</v>
      </c>
      <c r="H22" s="9"/>
      <c r="I22" s="36"/>
      <c r="J22" s="36"/>
      <c r="K22" s="257"/>
      <c r="L22" s="67"/>
    </row>
    <row r="23" spans="1:15" x14ac:dyDescent="0.3">
      <c r="A23" s="68">
        <v>13</v>
      </c>
      <c r="C23" s="1"/>
      <c r="D23" s="90">
        <f>COUNTIF(E23:E25,"&gt;0")</f>
        <v>2</v>
      </c>
      <c r="E23" s="90"/>
      <c r="F23" s="90" t="s">
        <v>1305</v>
      </c>
      <c r="G23" s="90" t="s">
        <v>1306</v>
      </c>
      <c r="H23" s="88"/>
      <c r="I23" s="90"/>
      <c r="J23" s="90"/>
      <c r="K23" s="258"/>
      <c r="L23" s="88"/>
      <c r="M23" s="6"/>
    </row>
    <row r="24" spans="1:15" x14ac:dyDescent="0.3">
      <c r="A24" s="68">
        <v>14</v>
      </c>
      <c r="B24" s="68">
        <v>136</v>
      </c>
      <c r="C24" s="1"/>
      <c r="D24" s="1"/>
      <c r="E24" s="68">
        <f>K24</f>
        <v>101</v>
      </c>
      <c r="F24" s="71" t="s">
        <v>1307</v>
      </c>
      <c r="G24" s="1" t="s">
        <v>1308</v>
      </c>
      <c r="H24" s="2">
        <v>98</v>
      </c>
      <c r="I24" s="1">
        <v>3</v>
      </c>
      <c r="K24" s="26">
        <f>SUM(H24,I24,J24)</f>
        <v>101</v>
      </c>
      <c r="L24" s="2"/>
      <c r="M24" s="6"/>
      <c r="O24" s="68" t="s">
        <v>1370</v>
      </c>
    </row>
    <row r="25" spans="1:15" x14ac:dyDescent="0.3">
      <c r="A25" s="98"/>
      <c r="B25" s="68">
        <v>137</v>
      </c>
      <c r="E25" s="68">
        <f>K25</f>
        <v>49</v>
      </c>
      <c r="F25" s="71" t="s">
        <v>1309</v>
      </c>
      <c r="G25" s="68" t="s">
        <v>1310</v>
      </c>
      <c r="H25" s="2">
        <v>49</v>
      </c>
      <c r="K25" s="26">
        <f>SUM(H25,I25,J25)</f>
        <v>49</v>
      </c>
      <c r="L25" s="2"/>
      <c r="M25" s="6"/>
    </row>
    <row r="26" spans="1:15" x14ac:dyDescent="0.3">
      <c r="A26" s="68">
        <v>15</v>
      </c>
      <c r="C26" s="36">
        <f>COUNTIF(D27:D28,"&gt;0")</f>
        <v>1</v>
      </c>
      <c r="D26" s="36"/>
      <c r="E26" s="36"/>
      <c r="F26" s="36" t="s">
        <v>1311</v>
      </c>
      <c r="G26" s="36" t="s">
        <v>1312</v>
      </c>
      <c r="H26" s="9"/>
      <c r="I26" s="36"/>
      <c r="J26" s="36"/>
      <c r="K26" s="257"/>
      <c r="L26" s="9"/>
      <c r="M26" s="6"/>
    </row>
    <row r="27" spans="1:15" x14ac:dyDescent="0.3">
      <c r="A27" s="68">
        <v>16</v>
      </c>
      <c r="C27" s="1"/>
      <c r="D27" s="90">
        <f>COUNTIF(E27:E28,"&gt;0")</f>
        <v>1</v>
      </c>
      <c r="E27" s="90"/>
      <c r="F27" s="90" t="s">
        <v>1313</v>
      </c>
      <c r="G27" s="90" t="s">
        <v>1314</v>
      </c>
      <c r="H27" s="88"/>
      <c r="I27" s="90"/>
      <c r="J27" s="90"/>
      <c r="K27" s="258"/>
      <c r="L27" s="88"/>
      <c r="M27" s="6"/>
    </row>
    <row r="28" spans="1:15" x14ac:dyDescent="0.3">
      <c r="A28" s="68">
        <v>17</v>
      </c>
      <c r="B28" s="68">
        <v>193</v>
      </c>
      <c r="C28" s="1"/>
      <c r="D28" s="1"/>
      <c r="E28" s="68">
        <f>K28</f>
        <v>5</v>
      </c>
      <c r="F28" s="71" t="s">
        <v>1315</v>
      </c>
      <c r="G28" s="1" t="s">
        <v>1316</v>
      </c>
      <c r="H28" s="2">
        <v>3</v>
      </c>
      <c r="I28" s="1">
        <v>2</v>
      </c>
      <c r="K28" s="26">
        <f>SUM(H28,I28,J28)</f>
        <v>5</v>
      </c>
      <c r="L28" s="2"/>
      <c r="M28" s="6"/>
    </row>
    <row r="29" spans="1:15" s="99" customFormat="1" x14ac:dyDescent="0.3">
      <c r="A29" s="98"/>
      <c r="B29" s="68"/>
      <c r="C29" s="36">
        <f>COUNTIF(D29:D33,"&gt;0")</f>
        <v>2</v>
      </c>
      <c r="D29" s="36"/>
      <c r="E29" s="36"/>
      <c r="F29" s="36" t="s">
        <v>1317</v>
      </c>
      <c r="G29" s="36" t="s">
        <v>1318</v>
      </c>
      <c r="H29" s="9"/>
      <c r="I29" s="36"/>
      <c r="J29" s="36"/>
      <c r="K29" s="257"/>
      <c r="L29" s="102"/>
      <c r="M29" s="107"/>
      <c r="N29" s="45"/>
    </row>
    <row r="30" spans="1:15" s="97" customFormat="1" x14ac:dyDescent="0.3">
      <c r="B30" s="1"/>
      <c r="C30" s="1"/>
      <c r="D30" s="90">
        <f>COUNTIF(E30:E31,"&gt;0")</f>
        <v>1</v>
      </c>
      <c r="E30" s="90"/>
      <c r="F30" s="90" t="s">
        <v>1319</v>
      </c>
      <c r="G30" s="90" t="s">
        <v>1320</v>
      </c>
      <c r="H30" s="88"/>
      <c r="I30" s="90"/>
      <c r="J30" s="90"/>
      <c r="K30" s="258"/>
      <c r="L30" s="91"/>
      <c r="M30" s="108"/>
      <c r="N30" s="45"/>
    </row>
    <row r="31" spans="1:15" s="99" customFormat="1" x14ac:dyDescent="0.3">
      <c r="A31" s="97"/>
      <c r="B31" s="1">
        <v>197</v>
      </c>
      <c r="C31" s="1"/>
      <c r="D31" s="1"/>
      <c r="E31" s="68">
        <f>K31</f>
        <v>57</v>
      </c>
      <c r="F31" s="71" t="s">
        <v>1321</v>
      </c>
      <c r="G31" s="1" t="s">
        <v>1322</v>
      </c>
      <c r="H31" s="2">
        <v>57</v>
      </c>
      <c r="I31" s="1"/>
      <c r="J31" s="1"/>
      <c r="K31" s="26">
        <f>SUM(H31,I31,J31)</f>
        <v>57</v>
      </c>
      <c r="L31" s="100"/>
      <c r="M31" s="6"/>
      <c r="N31" s="45"/>
      <c r="O31" s="68" t="s">
        <v>1369</v>
      </c>
    </row>
    <row r="32" spans="1:15" s="97" customFormat="1" x14ac:dyDescent="0.3">
      <c r="B32" s="1"/>
      <c r="C32" s="1"/>
      <c r="D32" s="90">
        <f>COUNTIF(E32:E33,"&gt;0")</f>
        <v>1</v>
      </c>
      <c r="E32" s="90"/>
      <c r="F32" s="90" t="s">
        <v>1323</v>
      </c>
      <c r="G32" s="90" t="s">
        <v>1324</v>
      </c>
      <c r="H32" s="88"/>
      <c r="I32" s="90"/>
      <c r="J32" s="90"/>
      <c r="K32" s="258"/>
      <c r="L32" s="91"/>
      <c r="M32" s="108"/>
      <c r="N32" s="45"/>
    </row>
    <row r="33" spans="1:15" s="99" customFormat="1" x14ac:dyDescent="0.3">
      <c r="A33" s="97"/>
      <c r="B33" s="1">
        <v>199</v>
      </c>
      <c r="C33" s="1"/>
      <c r="D33" s="1"/>
      <c r="E33" s="68">
        <f>K33</f>
        <v>46</v>
      </c>
      <c r="F33" s="71" t="s">
        <v>1325</v>
      </c>
      <c r="G33" s="1" t="s">
        <v>1326</v>
      </c>
      <c r="H33" s="2">
        <v>46</v>
      </c>
      <c r="I33" s="1"/>
      <c r="J33" s="1"/>
      <c r="K33" s="26">
        <f>SUM(H33,I33,J33)</f>
        <v>46</v>
      </c>
      <c r="L33" s="100"/>
      <c r="M33" s="6"/>
      <c r="N33" s="45"/>
    </row>
    <row r="34" spans="1:15" x14ac:dyDescent="0.3">
      <c r="A34" s="68">
        <v>18</v>
      </c>
      <c r="C34" s="36">
        <f>COUNTIF(D35:D48,"&gt;0")</f>
        <v>4</v>
      </c>
      <c r="D34" s="36"/>
      <c r="E34" s="36"/>
      <c r="F34" s="36" t="s">
        <v>1327</v>
      </c>
      <c r="G34" s="36" t="s">
        <v>1328</v>
      </c>
      <c r="H34" s="9"/>
      <c r="I34" s="36"/>
      <c r="J34" s="36"/>
      <c r="K34" s="257"/>
      <c r="L34" s="67"/>
    </row>
    <row r="35" spans="1:15" x14ac:dyDescent="0.3">
      <c r="A35" s="68">
        <v>19</v>
      </c>
      <c r="C35" s="1"/>
      <c r="D35" s="90">
        <f>COUNTIF(E35:E36,"&gt;0")</f>
        <v>1</v>
      </c>
      <c r="E35" s="90"/>
      <c r="F35" s="90" t="s">
        <v>1329</v>
      </c>
      <c r="G35" s="90" t="s">
        <v>1330</v>
      </c>
      <c r="H35" s="88"/>
      <c r="I35" s="90"/>
      <c r="J35" s="90"/>
      <c r="K35" s="258"/>
      <c r="L35" s="88"/>
      <c r="M35" s="6"/>
    </row>
    <row r="36" spans="1:15" x14ac:dyDescent="0.3">
      <c r="A36" s="68">
        <v>20</v>
      </c>
      <c r="B36" s="68">
        <v>146</v>
      </c>
      <c r="C36" s="1"/>
      <c r="D36" s="1"/>
      <c r="E36" s="68">
        <f>K36</f>
        <v>7</v>
      </c>
      <c r="F36" s="71" t="s">
        <v>1331</v>
      </c>
      <c r="G36" s="1" t="s">
        <v>1332</v>
      </c>
      <c r="H36" s="2">
        <v>5</v>
      </c>
      <c r="I36" s="1">
        <v>2</v>
      </c>
      <c r="K36" s="26">
        <f>SUM(H36,I36,J36)</f>
        <v>7</v>
      </c>
      <c r="L36" s="2" t="s">
        <v>1287</v>
      </c>
      <c r="M36" s="6" t="s">
        <v>1391</v>
      </c>
      <c r="N36" s="45">
        <v>1</v>
      </c>
      <c r="O36" s="68" t="s">
        <v>1369</v>
      </c>
    </row>
    <row r="37" spans="1:15" x14ac:dyDescent="0.3">
      <c r="A37" s="68">
        <v>21</v>
      </c>
      <c r="D37" s="90">
        <f>COUNTIF(E37:E43,"&gt;0")</f>
        <v>6</v>
      </c>
      <c r="E37" s="90"/>
      <c r="F37" s="90" t="s">
        <v>1333</v>
      </c>
      <c r="G37" s="90" t="s">
        <v>1334</v>
      </c>
      <c r="H37" s="88"/>
      <c r="I37" s="90"/>
      <c r="J37" s="90"/>
      <c r="K37" s="258"/>
      <c r="L37" s="93"/>
    </row>
    <row r="38" spans="1:15" x14ac:dyDescent="0.3">
      <c r="A38" s="98"/>
      <c r="B38" s="68">
        <v>154</v>
      </c>
      <c r="E38" s="68">
        <f t="shared" ref="E38:E43" si="2">K38</f>
        <v>1</v>
      </c>
      <c r="F38" s="71" t="s">
        <v>1335</v>
      </c>
      <c r="G38" s="68" t="s">
        <v>1336</v>
      </c>
      <c r="H38" s="2">
        <v>1</v>
      </c>
      <c r="K38" s="26">
        <f t="shared" ref="K38:K43" si="3">SUM(H38,I38,J38)</f>
        <v>1</v>
      </c>
      <c r="M38" s="6"/>
      <c r="O38" s="68" t="s">
        <v>1369</v>
      </c>
    </row>
    <row r="39" spans="1:15" s="99" customFormat="1" x14ac:dyDescent="0.3">
      <c r="A39" s="99">
        <v>22</v>
      </c>
      <c r="B39" s="1">
        <v>156</v>
      </c>
      <c r="C39" s="1"/>
      <c r="D39" s="1"/>
      <c r="E39" s="68">
        <f t="shared" si="2"/>
        <v>1</v>
      </c>
      <c r="F39" s="71" t="s">
        <v>1337</v>
      </c>
      <c r="G39" s="1" t="s">
        <v>1338</v>
      </c>
      <c r="H39" s="2">
        <v>0</v>
      </c>
      <c r="I39" s="1"/>
      <c r="J39" s="1">
        <v>1</v>
      </c>
      <c r="K39" s="26">
        <f t="shared" si="3"/>
        <v>1</v>
      </c>
      <c r="L39" s="101"/>
      <c r="M39" s="6"/>
      <c r="N39" s="45"/>
    </row>
    <row r="40" spans="1:15" x14ac:dyDescent="0.3">
      <c r="A40" s="68">
        <v>23</v>
      </c>
      <c r="B40" s="68">
        <v>169</v>
      </c>
      <c r="E40" s="68">
        <f t="shared" si="2"/>
        <v>19</v>
      </c>
      <c r="F40" s="71" t="s">
        <v>1339</v>
      </c>
      <c r="G40" s="68" t="s">
        <v>1340</v>
      </c>
      <c r="H40" s="2">
        <v>15</v>
      </c>
      <c r="I40" s="1">
        <v>4</v>
      </c>
      <c r="K40" s="26">
        <f t="shared" si="3"/>
        <v>19</v>
      </c>
      <c r="M40" s="6"/>
    </row>
    <row r="41" spans="1:15" s="99" customFormat="1" x14ac:dyDescent="0.3">
      <c r="A41" s="98"/>
      <c r="B41" s="68">
        <v>172</v>
      </c>
      <c r="C41" s="68"/>
      <c r="D41" s="68"/>
      <c r="E41" s="68">
        <f t="shared" si="2"/>
        <v>1</v>
      </c>
      <c r="F41" s="71" t="s">
        <v>1341</v>
      </c>
      <c r="G41" s="68" t="s">
        <v>1342</v>
      </c>
      <c r="H41" s="2">
        <v>1</v>
      </c>
      <c r="I41" s="1"/>
      <c r="J41" s="1"/>
      <c r="K41" s="26">
        <f t="shared" si="3"/>
        <v>1</v>
      </c>
      <c r="L41" s="100"/>
      <c r="M41" s="6"/>
      <c r="N41" s="45"/>
    </row>
    <row r="42" spans="1:15" s="99" customFormat="1" x14ac:dyDescent="0.3">
      <c r="A42" s="98"/>
      <c r="B42" s="68">
        <v>174</v>
      </c>
      <c r="C42" s="68"/>
      <c r="D42" s="68"/>
      <c r="E42" s="68">
        <f t="shared" si="2"/>
        <v>34</v>
      </c>
      <c r="F42" s="71" t="s">
        <v>1343</v>
      </c>
      <c r="G42" s="68" t="s">
        <v>1344</v>
      </c>
      <c r="H42" s="2">
        <v>34</v>
      </c>
      <c r="I42" s="1"/>
      <c r="J42" s="1"/>
      <c r="K42" s="26">
        <f t="shared" si="3"/>
        <v>34</v>
      </c>
      <c r="L42" s="100"/>
      <c r="M42" s="6"/>
      <c r="N42" s="45"/>
    </row>
    <row r="43" spans="1:15" s="99" customFormat="1" x14ac:dyDescent="0.3">
      <c r="A43" s="98"/>
      <c r="B43" s="68">
        <v>175</v>
      </c>
      <c r="C43" s="68"/>
      <c r="D43" s="68"/>
      <c r="E43" s="68">
        <f t="shared" si="2"/>
        <v>22</v>
      </c>
      <c r="F43" s="71" t="s">
        <v>1345</v>
      </c>
      <c r="G43" s="68" t="s">
        <v>1346</v>
      </c>
      <c r="H43" s="2">
        <v>22</v>
      </c>
      <c r="I43" s="1"/>
      <c r="J43" s="1"/>
      <c r="K43" s="26">
        <f t="shared" si="3"/>
        <v>22</v>
      </c>
      <c r="L43" s="100"/>
      <c r="M43" s="6"/>
      <c r="N43" s="45"/>
    </row>
    <row r="44" spans="1:15" s="99" customFormat="1" x14ac:dyDescent="0.3">
      <c r="A44" s="99">
        <v>24</v>
      </c>
      <c r="B44" s="1"/>
      <c r="C44" s="1"/>
      <c r="D44" s="90">
        <f>COUNTIF(E44:E45,"&gt;0")</f>
        <v>1</v>
      </c>
      <c r="E44" s="90"/>
      <c r="F44" s="90" t="s">
        <v>1347</v>
      </c>
      <c r="G44" s="90" t="s">
        <v>1348</v>
      </c>
      <c r="H44" s="88"/>
      <c r="I44" s="90"/>
      <c r="J44" s="90"/>
      <c r="K44" s="258"/>
      <c r="L44" s="103"/>
      <c r="M44" s="109"/>
      <c r="N44" s="45"/>
    </row>
    <row r="45" spans="1:15" s="99" customFormat="1" x14ac:dyDescent="0.3">
      <c r="A45" s="99">
        <v>25</v>
      </c>
      <c r="B45" s="1">
        <v>203</v>
      </c>
      <c r="C45" s="1"/>
      <c r="D45" s="1"/>
      <c r="E45" s="68">
        <f>K45</f>
        <v>1</v>
      </c>
      <c r="F45" s="71" t="s">
        <v>1349</v>
      </c>
      <c r="G45" s="1" t="s">
        <v>1350</v>
      </c>
      <c r="H45" s="2">
        <v>0</v>
      </c>
      <c r="I45" s="1">
        <v>1</v>
      </c>
      <c r="J45" s="1"/>
      <c r="K45" s="26">
        <f>SUM(H45,I45,J45)</f>
        <v>1</v>
      </c>
      <c r="L45" s="101"/>
      <c r="M45" s="6"/>
      <c r="N45" s="45"/>
    </row>
    <row r="46" spans="1:15" x14ac:dyDescent="0.3">
      <c r="A46" s="98"/>
      <c r="D46" s="90">
        <f>COUNTIF(E46:E48,"&gt;0")</f>
        <v>2</v>
      </c>
      <c r="E46" s="90"/>
      <c r="F46" s="90" t="s">
        <v>1351</v>
      </c>
      <c r="G46" s="90" t="s">
        <v>1352</v>
      </c>
      <c r="H46" s="88"/>
      <c r="I46" s="90"/>
      <c r="J46" s="90"/>
      <c r="K46" s="258"/>
      <c r="L46" s="88"/>
      <c r="M46" s="6"/>
    </row>
    <row r="47" spans="1:15" x14ac:dyDescent="0.3">
      <c r="A47" s="97"/>
      <c r="B47" s="1">
        <v>215</v>
      </c>
      <c r="C47" s="1"/>
      <c r="D47" s="1"/>
      <c r="E47" s="68">
        <f>K47</f>
        <v>4</v>
      </c>
      <c r="F47" s="71" t="s">
        <v>1353</v>
      </c>
      <c r="G47" s="1" t="s">
        <v>1354</v>
      </c>
      <c r="H47" s="2">
        <v>4</v>
      </c>
      <c r="K47" s="26">
        <f>SUM(H47,I47,J47)</f>
        <v>4</v>
      </c>
      <c r="L47" s="2" t="s">
        <v>1355</v>
      </c>
      <c r="M47" s="6"/>
      <c r="O47" s="68" t="s">
        <v>1371</v>
      </c>
    </row>
    <row r="48" spans="1:15" x14ac:dyDescent="0.3">
      <c r="A48" s="97"/>
      <c r="B48" s="1">
        <v>216</v>
      </c>
      <c r="C48" s="1"/>
      <c r="D48" s="1"/>
      <c r="E48" s="68">
        <f>K48</f>
        <v>2</v>
      </c>
      <c r="F48" s="71" t="s">
        <v>1356</v>
      </c>
      <c r="G48" s="1" t="s">
        <v>1357</v>
      </c>
      <c r="H48" s="2">
        <v>2</v>
      </c>
      <c r="K48" s="26">
        <f>SUM(H48,I48,J48)</f>
        <v>2</v>
      </c>
      <c r="L48" s="2" t="s">
        <v>1355</v>
      </c>
      <c r="M48" s="6"/>
      <c r="O48" s="68" t="s">
        <v>1371</v>
      </c>
    </row>
    <row r="49" spans="1:14" s="99" customFormat="1" x14ac:dyDescent="0.3">
      <c r="A49" s="98"/>
      <c r="B49" s="68"/>
      <c r="C49" s="36">
        <f>COUNTIF(D50:D51,"&gt;0")</f>
        <v>1</v>
      </c>
      <c r="D49" s="36"/>
      <c r="E49" s="36"/>
      <c r="F49" s="36" t="s">
        <v>1358</v>
      </c>
      <c r="G49" s="36" t="s">
        <v>1359</v>
      </c>
      <c r="H49" s="9"/>
      <c r="I49" s="36"/>
      <c r="J49" s="36"/>
      <c r="K49" s="257"/>
      <c r="L49" s="102"/>
      <c r="M49" s="107"/>
      <c r="N49" s="45"/>
    </row>
    <row r="50" spans="1:14" s="97" customFormat="1" x14ac:dyDescent="0.3">
      <c r="B50" s="1"/>
      <c r="C50" s="1"/>
      <c r="D50" s="90">
        <f>COUNTIF(E50:E51,"&gt;0")</f>
        <v>1</v>
      </c>
      <c r="E50" s="90"/>
      <c r="F50" s="90" t="s">
        <v>1360</v>
      </c>
      <c r="G50" s="90" t="s">
        <v>1361</v>
      </c>
      <c r="H50" s="88"/>
      <c r="I50" s="90"/>
      <c r="J50" s="90"/>
      <c r="K50" s="258"/>
      <c r="L50" s="91"/>
      <c r="M50" s="108"/>
      <c r="N50" s="45"/>
    </row>
    <row r="51" spans="1:14" s="99" customFormat="1" x14ac:dyDescent="0.3">
      <c r="A51" s="97"/>
      <c r="B51" s="1">
        <v>220</v>
      </c>
      <c r="C51" s="1"/>
      <c r="D51" s="1"/>
      <c r="E51" s="68">
        <f>K51</f>
        <v>23</v>
      </c>
      <c r="F51" s="71" t="s">
        <v>1362</v>
      </c>
      <c r="G51" s="1" t="s">
        <v>1363</v>
      </c>
      <c r="H51" s="2">
        <v>23</v>
      </c>
      <c r="I51" s="1"/>
      <c r="J51" s="1"/>
      <c r="K51" s="26">
        <f>SUM(H51,I51,J51)</f>
        <v>23</v>
      </c>
      <c r="L51" s="100"/>
      <c r="M51" s="6" t="s">
        <v>1392</v>
      </c>
      <c r="N51" s="45"/>
    </row>
    <row r="52" spans="1:14" x14ac:dyDescent="0.3">
      <c r="B52" s="68">
        <f>COUNTIF(B4:B51,"&gt;0")</f>
        <v>29</v>
      </c>
      <c r="C52" s="23">
        <f>COUNTIF(C4:C51,"&gt;0")</f>
        <v>7</v>
      </c>
      <c r="D52" s="23">
        <f>COUNTIF(D4:D51,"&gt;0")</f>
        <v>12</v>
      </c>
      <c r="E52" s="23">
        <f>COUNTIF(E4:E51,"&gt;0")</f>
        <v>29</v>
      </c>
      <c r="F52" s="23" t="s">
        <v>1364</v>
      </c>
      <c r="G52" s="23"/>
      <c r="H52" s="25">
        <f>COUNTIF(H4:H51,"&gt;0")</f>
        <v>24</v>
      </c>
      <c r="I52" s="23">
        <f>COUNTIF(I4:I51,"&gt;0")</f>
        <v>12</v>
      </c>
      <c r="J52" s="23">
        <f>COUNTIF(J4:J51,"&gt;0")</f>
        <v>2</v>
      </c>
      <c r="K52" s="42">
        <f>COUNTIF(K4:K51,"&gt;0")</f>
        <v>29</v>
      </c>
      <c r="L52" s="104"/>
      <c r="N52" s="45">
        <f>COUNTIF(N4:N51,"&gt;0")</f>
        <v>4</v>
      </c>
    </row>
    <row r="53" spans="1:14" x14ac:dyDescent="0.3">
      <c r="C53" s="23">
        <f>SUM(C4:C51)</f>
        <v>12</v>
      </c>
      <c r="D53" s="23">
        <f>SUM(D4:D51)</f>
        <v>29</v>
      </c>
      <c r="E53" s="23">
        <f>SUM(E4:E51)</f>
        <v>762</v>
      </c>
      <c r="F53" s="23" t="s">
        <v>1365</v>
      </c>
      <c r="G53" s="23"/>
      <c r="H53" s="25">
        <f>SUM(H4:H51)</f>
        <v>665</v>
      </c>
      <c r="I53" s="23">
        <f>SUM(I4:I51)</f>
        <v>95</v>
      </c>
      <c r="J53" s="23">
        <f>SUM(J4:J51)</f>
        <v>2</v>
      </c>
      <c r="K53" s="42">
        <f>SUM(K4:K51)</f>
        <v>762</v>
      </c>
      <c r="L53" s="104"/>
      <c r="N53" s="118">
        <f>N52/K52%</f>
        <v>13.793103448275863</v>
      </c>
    </row>
    <row r="54" spans="1:14" x14ac:dyDescent="0.3">
      <c r="F54" s="68"/>
      <c r="G54" s="68"/>
      <c r="K54" s="1">
        <f>SUM(H53,I53,J53)</f>
        <v>762</v>
      </c>
    </row>
    <row r="56" spans="1:14" x14ac:dyDescent="0.3">
      <c r="L56" s="105" t="s">
        <v>1366</v>
      </c>
      <c r="M56" s="110"/>
      <c r="N56" s="119"/>
    </row>
    <row r="57" spans="1:14" x14ac:dyDescent="0.3">
      <c r="L57" s="105" t="s">
        <v>1367</v>
      </c>
      <c r="M57" s="110"/>
      <c r="N57" s="119"/>
    </row>
    <row r="59" spans="1:14" x14ac:dyDescent="0.3">
      <c r="E59" s="106">
        <v>2010</v>
      </c>
      <c r="F59" s="1" t="s">
        <v>76</v>
      </c>
    </row>
    <row r="60" spans="1:14" x14ac:dyDescent="0.3">
      <c r="E60" s="68">
        <v>2012</v>
      </c>
      <c r="F60" s="68" t="s">
        <v>77</v>
      </c>
    </row>
    <row r="61" spans="1:14" x14ac:dyDescent="0.3">
      <c r="E61" s="68">
        <v>2021</v>
      </c>
      <c r="F61" s="1" t="s">
        <v>1376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0"/>
  <sheetViews>
    <sheetView topLeftCell="D1" workbookViewId="0">
      <pane xSplit="3" ySplit="2" topLeftCell="G3" activePane="bottomRight" state="frozen"/>
      <selection activeCell="D1" sqref="D1"/>
      <selection pane="topRight" activeCell="G1" sqref="G1"/>
      <selection pane="bottomLeft" activeCell="D3" sqref="D3"/>
      <selection pane="bottomRight" activeCell="G1" sqref="G1:G1048576"/>
    </sheetView>
  </sheetViews>
  <sheetFormatPr defaultColWidth="9" defaultRowHeight="12" x14ac:dyDescent="0.3"/>
  <cols>
    <col min="1" max="3" width="3" style="1" bestFit="1" customWidth="1"/>
    <col min="4" max="4" width="5" style="1" bestFit="1" customWidth="1"/>
    <col min="5" max="5" width="20.375" style="1" customWidth="1"/>
    <col min="6" max="6" width="11.125" style="1" bestFit="1" customWidth="1"/>
    <col min="7" max="7" width="5" style="2" customWidth="1"/>
    <col min="8" max="16" width="6.125" style="6" customWidth="1"/>
    <col min="17" max="18" width="6.125" style="2" customWidth="1"/>
    <col min="19" max="19" width="6.125" style="6" customWidth="1"/>
    <col min="20" max="20" width="6.125" style="2" customWidth="1"/>
    <col min="21" max="21" width="6.125" style="6" customWidth="1"/>
    <col min="22" max="22" width="6.75" style="2" bestFit="1" customWidth="1"/>
    <col min="23" max="16384" width="9" style="1"/>
  </cols>
  <sheetData>
    <row r="1" spans="1:22" x14ac:dyDescent="0.3">
      <c r="E1" s="26"/>
      <c r="H1" s="44"/>
      <c r="J1" s="6" t="s">
        <v>120</v>
      </c>
      <c r="L1" s="6" t="s">
        <v>1386</v>
      </c>
      <c r="P1" s="5" t="s">
        <v>141</v>
      </c>
      <c r="Q1" s="5" t="s">
        <v>142</v>
      </c>
      <c r="R1" s="5" t="s">
        <v>143</v>
      </c>
      <c r="S1" s="5" t="s">
        <v>144</v>
      </c>
      <c r="T1" s="5" t="s">
        <v>4</v>
      </c>
      <c r="U1" s="5" t="s">
        <v>73</v>
      </c>
      <c r="V1" s="5" t="s">
        <v>6</v>
      </c>
    </row>
    <row r="2" spans="1:22" x14ac:dyDescent="0.3">
      <c r="A2" s="1" t="s">
        <v>121</v>
      </c>
      <c r="B2" s="1" t="s">
        <v>81</v>
      </c>
      <c r="C2" s="1" t="s">
        <v>82</v>
      </c>
      <c r="D2" s="1" t="s">
        <v>8</v>
      </c>
      <c r="E2" s="2" t="s">
        <v>122</v>
      </c>
      <c r="F2" s="2" t="s">
        <v>123</v>
      </c>
      <c r="G2" s="2">
        <v>2022</v>
      </c>
      <c r="H2" s="2">
        <v>2012</v>
      </c>
      <c r="I2" s="2">
        <v>2010</v>
      </c>
      <c r="J2" s="2" t="s">
        <v>83</v>
      </c>
      <c r="K2" s="6" t="s">
        <v>1379</v>
      </c>
      <c r="L2" s="6" t="s">
        <v>1387</v>
      </c>
      <c r="M2" s="6" t="s">
        <v>1372</v>
      </c>
      <c r="N2" s="6" t="s">
        <v>1373</v>
      </c>
      <c r="P2" s="8" t="s">
        <v>11</v>
      </c>
      <c r="Q2" s="8" t="s">
        <v>145</v>
      </c>
      <c r="R2" s="8" t="s">
        <v>146</v>
      </c>
      <c r="S2" s="8" t="s">
        <v>14</v>
      </c>
      <c r="T2" s="8" t="s">
        <v>15</v>
      </c>
      <c r="U2" s="8" t="s">
        <v>16</v>
      </c>
      <c r="V2" s="8" t="s">
        <v>17</v>
      </c>
    </row>
    <row r="3" spans="1:22" x14ac:dyDescent="0.3">
      <c r="A3" s="32">
        <f>COUNTIF(B3:B16,"&gt;0")</f>
        <v>2</v>
      </c>
      <c r="B3" s="32"/>
      <c r="C3" s="32"/>
      <c r="D3" s="32"/>
      <c r="E3" s="33" t="s">
        <v>124</v>
      </c>
      <c r="F3" s="32" t="s">
        <v>125</v>
      </c>
      <c r="G3" s="34"/>
      <c r="H3" s="34"/>
      <c r="I3" s="34"/>
      <c r="J3" s="34"/>
      <c r="Q3" s="6"/>
      <c r="R3" s="6"/>
      <c r="T3" s="6"/>
      <c r="V3" s="6"/>
    </row>
    <row r="4" spans="1:22" s="35" customFormat="1" x14ac:dyDescent="0.3">
      <c r="A4" s="1"/>
      <c r="B4" s="36">
        <f>COUNTIF(C4:C6,"&gt;0")</f>
        <v>1</v>
      </c>
      <c r="C4" s="36"/>
      <c r="D4" s="36"/>
      <c r="E4" s="37" t="s">
        <v>126</v>
      </c>
      <c r="F4" s="36" t="s">
        <v>84</v>
      </c>
      <c r="G4" s="9"/>
      <c r="H4" s="9"/>
      <c r="I4" s="9"/>
      <c r="J4" s="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35" customFormat="1" x14ac:dyDescent="0.3">
      <c r="A5" s="1"/>
      <c r="B5" s="1"/>
      <c r="C5" s="38">
        <f>COUNTIF(D5:D6,"&gt;0")</f>
        <v>1</v>
      </c>
      <c r="D5" s="38"/>
      <c r="E5" s="39" t="s">
        <v>127</v>
      </c>
      <c r="F5" s="38" t="s">
        <v>85</v>
      </c>
      <c r="G5" s="11"/>
      <c r="H5" s="11"/>
      <c r="I5" s="11"/>
      <c r="J5" s="11"/>
      <c r="K5" s="6"/>
      <c r="L5" s="6"/>
      <c r="M5" s="6"/>
      <c r="N5" s="6"/>
      <c r="O5" s="6"/>
      <c r="P5" s="6"/>
      <c r="Q5" s="49"/>
      <c r="R5" s="6"/>
      <c r="S5" s="6"/>
      <c r="T5" s="49"/>
      <c r="U5" s="49"/>
      <c r="V5" s="6"/>
    </row>
    <row r="6" spans="1:22" s="35" customFormat="1" x14ac:dyDescent="0.3">
      <c r="A6" s="1"/>
      <c r="B6" s="1"/>
      <c r="C6" s="1"/>
      <c r="D6" s="1">
        <f>J6</f>
        <v>1</v>
      </c>
      <c r="E6" s="40" t="s">
        <v>86</v>
      </c>
      <c r="F6" s="41" t="s">
        <v>87</v>
      </c>
      <c r="G6" s="2">
        <v>1</v>
      </c>
      <c r="H6" s="2"/>
      <c r="I6" s="2"/>
      <c r="J6" s="2">
        <f>COUNT(G6:I6)</f>
        <v>1</v>
      </c>
      <c r="K6" s="6" t="s">
        <v>1380</v>
      </c>
      <c r="L6" s="6" t="s">
        <v>1380</v>
      </c>
      <c r="M6" s="6"/>
      <c r="N6" s="6"/>
      <c r="O6" s="6"/>
      <c r="P6" s="6"/>
      <c r="Q6" s="6"/>
      <c r="R6" s="6">
        <v>1</v>
      </c>
      <c r="S6" s="6"/>
      <c r="T6" s="6">
        <v>1</v>
      </c>
      <c r="U6" s="6"/>
      <c r="V6" s="6"/>
    </row>
    <row r="7" spans="1:22" x14ac:dyDescent="0.3">
      <c r="B7" s="36">
        <f>COUNTIF(C7:C16,"&gt;0")</f>
        <v>3</v>
      </c>
      <c r="C7" s="36"/>
      <c r="D7" s="36"/>
      <c r="E7" s="37" t="s">
        <v>128</v>
      </c>
      <c r="F7" s="36" t="s">
        <v>129</v>
      </c>
      <c r="G7" s="9"/>
      <c r="H7" s="9"/>
      <c r="I7" s="9"/>
      <c r="J7" s="9"/>
      <c r="Q7" s="49"/>
      <c r="R7" s="6"/>
      <c r="T7" s="49"/>
      <c r="U7" s="49"/>
      <c r="V7" s="6"/>
    </row>
    <row r="8" spans="1:22" s="35" customFormat="1" x14ac:dyDescent="0.3">
      <c r="A8" s="1"/>
      <c r="B8" s="1"/>
      <c r="C8" s="38">
        <f>COUNTIF(D8:D9,"&gt;0")</f>
        <v>1</v>
      </c>
      <c r="D8" s="38"/>
      <c r="E8" s="39" t="s">
        <v>88</v>
      </c>
      <c r="F8" s="38" t="s">
        <v>89</v>
      </c>
      <c r="G8" s="11"/>
      <c r="H8" s="11"/>
      <c r="I8" s="11"/>
      <c r="J8" s="1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s="35" customFormat="1" x14ac:dyDescent="0.3">
      <c r="A9" s="1"/>
      <c r="B9" s="1"/>
      <c r="C9" s="1"/>
      <c r="D9" s="1">
        <f>J9</f>
        <v>1</v>
      </c>
      <c r="E9" s="40" t="s">
        <v>90</v>
      </c>
      <c r="F9" s="41" t="s">
        <v>91</v>
      </c>
      <c r="G9" s="2">
        <v>1</v>
      </c>
      <c r="H9" s="2"/>
      <c r="I9" s="2"/>
      <c r="J9" s="2">
        <f>COUNT(G9:I9)</f>
        <v>1</v>
      </c>
      <c r="K9" s="6" t="s">
        <v>1380</v>
      </c>
      <c r="L9" s="6" t="s">
        <v>1388</v>
      </c>
      <c r="M9" s="6"/>
      <c r="N9" s="6"/>
      <c r="O9" s="6"/>
      <c r="P9" s="6"/>
      <c r="Q9" s="6"/>
      <c r="R9" s="6"/>
      <c r="S9" s="6"/>
      <c r="T9" s="6">
        <v>1</v>
      </c>
      <c r="U9" s="6"/>
      <c r="V9" s="6"/>
    </row>
    <row r="10" spans="1:22" s="35" customFormat="1" x14ac:dyDescent="0.3">
      <c r="A10" s="1"/>
      <c r="B10" s="1"/>
      <c r="C10" s="38">
        <f>COUNTIF(D10:D11,"&gt;0")</f>
        <v>1</v>
      </c>
      <c r="D10" s="38"/>
      <c r="E10" s="39" t="s">
        <v>92</v>
      </c>
      <c r="F10" s="38" t="s">
        <v>93</v>
      </c>
      <c r="G10" s="11"/>
      <c r="H10" s="11"/>
      <c r="I10" s="11"/>
      <c r="J10" s="1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s="35" customFormat="1" x14ac:dyDescent="0.3">
      <c r="A11" s="1"/>
      <c r="B11" s="1"/>
      <c r="C11" s="1"/>
      <c r="D11" s="1">
        <f>J11</f>
        <v>1</v>
      </c>
      <c r="E11" s="40" t="s">
        <v>94</v>
      </c>
      <c r="F11" s="41" t="s">
        <v>95</v>
      </c>
      <c r="G11" s="2">
        <v>1</v>
      </c>
      <c r="H11" s="2"/>
      <c r="I11" s="2"/>
      <c r="J11" s="2">
        <f>COUNT(G11:I11)</f>
        <v>1</v>
      </c>
      <c r="K11" s="6" t="s">
        <v>1380</v>
      </c>
      <c r="L11" s="6" t="s">
        <v>1380</v>
      </c>
      <c r="M11" s="6"/>
      <c r="N11" s="6"/>
      <c r="O11" s="6"/>
      <c r="P11" s="6"/>
      <c r="Q11" s="6"/>
      <c r="R11" s="6"/>
      <c r="S11" s="6"/>
      <c r="T11" s="6">
        <v>1</v>
      </c>
      <c r="U11" s="6">
        <v>1</v>
      </c>
      <c r="V11" s="6"/>
    </row>
    <row r="12" spans="1:22" x14ac:dyDescent="0.3">
      <c r="C12" s="38">
        <f>COUNTIF(D12:D16,"&gt;0")</f>
        <v>4</v>
      </c>
      <c r="D12" s="38"/>
      <c r="E12" s="39" t="s">
        <v>96</v>
      </c>
      <c r="F12" s="38" t="s">
        <v>130</v>
      </c>
      <c r="G12" s="11"/>
      <c r="H12" s="11"/>
      <c r="I12" s="11"/>
      <c r="J12" s="11"/>
      <c r="Q12" s="6"/>
      <c r="R12" s="6"/>
      <c r="T12" s="6"/>
      <c r="V12" s="6"/>
    </row>
    <row r="13" spans="1:22" x14ac:dyDescent="0.3">
      <c r="D13" s="1">
        <f t="shared" ref="D13:D16" si="0">J13</f>
        <v>3</v>
      </c>
      <c r="E13" s="40" t="s">
        <v>97</v>
      </c>
      <c r="F13" s="41" t="s">
        <v>98</v>
      </c>
      <c r="G13" s="2">
        <v>1</v>
      </c>
      <c r="H13" s="2">
        <v>1</v>
      </c>
      <c r="I13" s="2">
        <v>1</v>
      </c>
      <c r="J13" s="2">
        <f>COUNT(G13:I13)</f>
        <v>3</v>
      </c>
      <c r="K13" s="6" t="s">
        <v>1380</v>
      </c>
      <c r="L13" s="6" t="s">
        <v>1380</v>
      </c>
      <c r="Q13" s="6"/>
      <c r="R13" s="6"/>
      <c r="T13" s="6">
        <v>1</v>
      </c>
      <c r="V13" s="6"/>
    </row>
    <row r="14" spans="1:22" x14ac:dyDescent="0.3">
      <c r="D14" s="1">
        <f t="shared" si="0"/>
        <v>1</v>
      </c>
      <c r="E14" s="40" t="s">
        <v>99</v>
      </c>
      <c r="F14" s="41" t="s">
        <v>131</v>
      </c>
      <c r="G14" s="2">
        <v>1</v>
      </c>
      <c r="H14" s="2"/>
      <c r="I14" s="2"/>
      <c r="J14" s="2">
        <f>COUNT(G14:I14)</f>
        <v>1</v>
      </c>
      <c r="K14" s="6" t="s">
        <v>1380</v>
      </c>
      <c r="L14" s="6" t="s">
        <v>1380</v>
      </c>
      <c r="Q14" s="6">
        <v>1</v>
      </c>
      <c r="R14" s="6">
        <v>1</v>
      </c>
      <c r="T14" s="6">
        <v>1</v>
      </c>
      <c r="V14" s="6">
        <v>1</v>
      </c>
    </row>
    <row r="15" spans="1:22" x14ac:dyDescent="0.3">
      <c r="D15" s="1">
        <f t="shared" si="0"/>
        <v>2</v>
      </c>
      <c r="E15" s="40" t="s">
        <v>1406</v>
      </c>
      <c r="F15" s="41" t="s">
        <v>132</v>
      </c>
      <c r="G15" s="2">
        <v>1</v>
      </c>
      <c r="H15" s="2">
        <v>1</v>
      </c>
      <c r="I15" s="2"/>
      <c r="J15" s="2">
        <f>COUNT(G15:I15)</f>
        <v>2</v>
      </c>
      <c r="K15" s="6" t="s">
        <v>1380</v>
      </c>
      <c r="L15" s="6" t="s">
        <v>1380</v>
      </c>
      <c r="Q15" s="6">
        <v>1</v>
      </c>
      <c r="R15" s="6">
        <v>1</v>
      </c>
      <c r="T15" s="6">
        <v>1</v>
      </c>
      <c r="U15" s="6">
        <v>1</v>
      </c>
      <c r="V15" s="6"/>
    </row>
    <row r="16" spans="1:22" x14ac:dyDescent="0.3">
      <c r="D16" s="1">
        <f t="shared" si="0"/>
        <v>3</v>
      </c>
      <c r="E16" s="40" t="s">
        <v>100</v>
      </c>
      <c r="F16" s="41" t="s">
        <v>101</v>
      </c>
      <c r="G16" s="2">
        <v>1</v>
      </c>
      <c r="H16" s="2">
        <v>1</v>
      </c>
      <c r="I16" s="2">
        <v>1</v>
      </c>
      <c r="J16" s="2">
        <f>COUNT(G16:I16)</f>
        <v>3</v>
      </c>
      <c r="K16" s="6" t="s">
        <v>1380</v>
      </c>
      <c r="Q16" s="6"/>
      <c r="R16" s="6"/>
      <c r="S16" s="6">
        <v>1</v>
      </c>
      <c r="T16" s="6"/>
      <c r="V16" s="6"/>
    </row>
    <row r="17" spans="1:22" x14ac:dyDescent="0.3">
      <c r="A17" s="42">
        <f>COUNTIF(A3:A16,"&gt;0")</f>
        <v>1</v>
      </c>
      <c r="B17" s="42">
        <f>COUNTIF(B3:B16,"&gt;0")</f>
        <v>2</v>
      </c>
      <c r="C17" s="42">
        <f>COUNTIF(C3:C16,"&gt;0")</f>
        <v>4</v>
      </c>
      <c r="D17" s="42">
        <f>COUNTIF(D3:D16,"&gt;0")</f>
        <v>7</v>
      </c>
      <c r="E17" s="23"/>
      <c r="F17" s="23" t="s">
        <v>102</v>
      </c>
      <c r="G17" s="25">
        <f>COUNTIF(G3:G16,"&gt;0")</f>
        <v>7</v>
      </c>
      <c r="H17" s="25">
        <f>COUNTIF(H3:H16,"&gt;0")</f>
        <v>3</v>
      </c>
      <c r="I17" s="25">
        <f>COUNTIF(I3:I16,"&gt;0")</f>
        <v>2</v>
      </c>
      <c r="J17" s="29">
        <f>COUNTIF(J3:J16,"&gt;0")</f>
        <v>7</v>
      </c>
      <c r="K17" s="25"/>
      <c r="L17" s="25"/>
      <c r="M17" s="25">
        <f t="shared" ref="M17:N17" si="1">COUNTIF(M3:M16,"&gt;0")</f>
        <v>0</v>
      </c>
      <c r="N17" s="25">
        <f t="shared" si="1"/>
        <v>0</v>
      </c>
      <c r="P17" s="25">
        <f t="shared" ref="P17:V17" si="2">COUNTIF(P3:P16,"&gt;0")</f>
        <v>0</v>
      </c>
      <c r="Q17" s="25">
        <f>COUNTIF(Q3:Q16,"&gt;0")</f>
        <v>2</v>
      </c>
      <c r="R17" s="25">
        <f>COUNTIF(R3:R16,"&gt;0")</f>
        <v>3</v>
      </c>
      <c r="S17" s="25">
        <f t="shared" si="2"/>
        <v>1</v>
      </c>
      <c r="T17" s="25">
        <f t="shared" si="2"/>
        <v>6</v>
      </c>
      <c r="U17" s="25">
        <f t="shared" si="2"/>
        <v>2</v>
      </c>
      <c r="V17" s="25">
        <f t="shared" si="2"/>
        <v>1</v>
      </c>
    </row>
    <row r="18" spans="1:22" s="4" customFormat="1" x14ac:dyDescent="0.3">
      <c r="D18" s="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3">
      <c r="D19" s="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3">
      <c r="A20" s="32">
        <f>COUNTIF(B20:B30,"&gt;0")</f>
        <v>2</v>
      </c>
      <c r="B20" s="32"/>
      <c r="C20" s="32"/>
      <c r="D20" s="32"/>
      <c r="E20" s="33" t="s">
        <v>133</v>
      </c>
      <c r="F20" s="33" t="s">
        <v>103</v>
      </c>
      <c r="G20" s="34"/>
      <c r="H20" s="34"/>
      <c r="I20" s="34"/>
      <c r="J20" s="34"/>
      <c r="Q20" s="6"/>
      <c r="R20" s="6"/>
      <c r="T20" s="6"/>
      <c r="V20" s="6"/>
    </row>
    <row r="21" spans="1:22" s="35" customFormat="1" x14ac:dyDescent="0.3">
      <c r="A21" s="1"/>
      <c r="B21" s="36">
        <f>COUNTIF(C21:C23,"&gt;0")</f>
        <v>1</v>
      </c>
      <c r="C21" s="36"/>
      <c r="D21" s="36"/>
      <c r="E21" s="37" t="s">
        <v>134</v>
      </c>
      <c r="F21" s="37" t="s">
        <v>104</v>
      </c>
      <c r="G21" s="9"/>
      <c r="H21" s="9"/>
      <c r="I21" s="9"/>
      <c r="J21" s="9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35" customFormat="1" x14ac:dyDescent="0.3">
      <c r="A22" s="1"/>
      <c r="B22" s="1"/>
      <c r="C22" s="38">
        <f>COUNTIF(D22:D23,"&gt;0")</f>
        <v>1</v>
      </c>
      <c r="D22" s="38"/>
      <c r="E22" s="39" t="s">
        <v>135</v>
      </c>
      <c r="F22" s="39" t="s">
        <v>105</v>
      </c>
      <c r="G22" s="11"/>
      <c r="H22" s="11"/>
      <c r="I22" s="11"/>
      <c r="J22" s="1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s="35" customFormat="1" x14ac:dyDescent="0.3">
      <c r="A23" s="1"/>
      <c r="B23" s="1"/>
      <c r="C23" s="1"/>
      <c r="D23" s="1">
        <f>J23</f>
        <v>1</v>
      </c>
      <c r="E23" s="40" t="s">
        <v>106</v>
      </c>
      <c r="F23" s="41" t="s">
        <v>107</v>
      </c>
      <c r="G23" s="2">
        <v>1</v>
      </c>
      <c r="H23" s="2"/>
      <c r="I23" s="2"/>
      <c r="J23" s="2">
        <f>COUNT(G23:I23)</f>
        <v>1</v>
      </c>
      <c r="K23" s="6" t="s">
        <v>1380</v>
      </c>
      <c r="L23" s="6"/>
      <c r="M23" s="6"/>
      <c r="N23" s="6"/>
      <c r="O23" s="6"/>
      <c r="P23" s="6"/>
      <c r="Q23" s="6"/>
      <c r="R23" s="6"/>
      <c r="S23" s="6">
        <v>1</v>
      </c>
      <c r="T23" s="6"/>
      <c r="U23" s="6"/>
      <c r="V23" s="6"/>
    </row>
    <row r="24" spans="1:22" x14ac:dyDescent="0.3">
      <c r="B24" s="36">
        <f>COUNTIF(C24:C30,"&gt;0")</f>
        <v>2</v>
      </c>
      <c r="C24" s="36"/>
      <c r="D24" s="36"/>
      <c r="E24" s="37" t="s">
        <v>108</v>
      </c>
      <c r="F24" s="37" t="s">
        <v>109</v>
      </c>
      <c r="G24" s="9"/>
      <c r="H24" s="9"/>
      <c r="I24" s="9"/>
      <c r="J24" s="9"/>
      <c r="Q24" s="6"/>
      <c r="R24" s="6"/>
      <c r="T24" s="6"/>
      <c r="V24" s="6"/>
    </row>
    <row r="25" spans="1:22" x14ac:dyDescent="0.3">
      <c r="C25" s="38">
        <f>COUNTIF(D25:D27,"&gt;0")</f>
        <v>2</v>
      </c>
      <c r="D25" s="38"/>
      <c r="E25" s="39" t="s">
        <v>110</v>
      </c>
      <c r="F25" s="39" t="s">
        <v>111</v>
      </c>
      <c r="G25" s="11"/>
      <c r="H25" s="11"/>
      <c r="I25" s="11"/>
      <c r="J25" s="11"/>
      <c r="Q25" s="6"/>
      <c r="R25" s="6"/>
      <c r="T25" s="6"/>
      <c r="V25" s="6"/>
    </row>
    <row r="26" spans="1:22" s="15" customFormat="1" x14ac:dyDescent="0.3">
      <c r="A26" s="1"/>
      <c r="B26" s="1"/>
      <c r="C26" s="1"/>
      <c r="D26" s="1">
        <f t="shared" ref="D26:D27" si="3">J26</f>
        <v>1</v>
      </c>
      <c r="E26" s="40" t="s">
        <v>112</v>
      </c>
      <c r="F26" s="41" t="s">
        <v>113</v>
      </c>
      <c r="G26" s="2"/>
      <c r="H26" s="2">
        <v>1</v>
      </c>
      <c r="I26" s="2"/>
      <c r="J26" s="2">
        <f>COUNT(G26:I26)</f>
        <v>1</v>
      </c>
      <c r="K26" s="6" t="s">
        <v>1384</v>
      </c>
      <c r="L26" s="6" t="s">
        <v>1380</v>
      </c>
      <c r="M26" s="6"/>
      <c r="N26" s="6"/>
      <c r="O26" s="6"/>
      <c r="P26" s="6"/>
      <c r="Q26" s="6"/>
      <c r="R26" s="6"/>
      <c r="S26" s="6"/>
      <c r="T26" s="6">
        <v>1</v>
      </c>
      <c r="U26" s="6"/>
      <c r="V26" s="6"/>
    </row>
    <row r="27" spans="1:22" x14ac:dyDescent="0.3">
      <c r="D27" s="1">
        <f t="shared" si="3"/>
        <v>1</v>
      </c>
      <c r="E27" s="40" t="s">
        <v>114</v>
      </c>
      <c r="F27" s="41" t="s">
        <v>115</v>
      </c>
      <c r="G27" s="2">
        <v>1</v>
      </c>
      <c r="H27" s="2"/>
      <c r="I27" s="2"/>
      <c r="J27" s="2">
        <f>COUNT(G27:I27)</f>
        <v>1</v>
      </c>
      <c r="K27" s="6" t="s">
        <v>1384</v>
      </c>
      <c r="L27" s="6" t="s">
        <v>1380</v>
      </c>
      <c r="Q27" s="6"/>
      <c r="R27" s="6">
        <v>1</v>
      </c>
      <c r="T27" s="6">
        <v>1</v>
      </c>
      <c r="V27" s="6"/>
    </row>
    <row r="28" spans="1:22" x14ac:dyDescent="0.3">
      <c r="C28" s="38">
        <f>COUNTIF(D28:D30,"&gt;0")</f>
        <v>2</v>
      </c>
      <c r="D28" s="38"/>
      <c r="E28" s="39" t="s">
        <v>116</v>
      </c>
      <c r="F28" s="39" t="s">
        <v>117</v>
      </c>
      <c r="G28" s="11"/>
      <c r="H28" s="11"/>
      <c r="I28" s="11"/>
      <c r="J28" s="11"/>
      <c r="Q28" s="6"/>
      <c r="R28" s="6"/>
      <c r="T28" s="6"/>
      <c r="V28" s="6"/>
    </row>
    <row r="29" spans="1:22" x14ac:dyDescent="0.3">
      <c r="D29" s="1">
        <f t="shared" ref="D29:D30" si="4">J29</f>
        <v>2</v>
      </c>
      <c r="E29" s="40" t="s">
        <v>136</v>
      </c>
      <c r="F29" s="41" t="s">
        <v>1407</v>
      </c>
      <c r="G29" s="2">
        <v>1</v>
      </c>
      <c r="H29" s="2">
        <v>1</v>
      </c>
      <c r="I29" s="2"/>
      <c r="J29" s="2">
        <f>COUNT(G29:I29)</f>
        <v>2</v>
      </c>
      <c r="K29" s="6" t="s">
        <v>1380</v>
      </c>
      <c r="L29" s="6" t="s">
        <v>1380</v>
      </c>
      <c r="Q29" s="6"/>
      <c r="R29" s="6">
        <v>1</v>
      </c>
      <c r="T29" s="6">
        <v>1</v>
      </c>
      <c r="V29" s="6"/>
    </row>
    <row r="30" spans="1:22" x14ac:dyDescent="0.3">
      <c r="D30" s="1">
        <f t="shared" si="4"/>
        <v>1</v>
      </c>
      <c r="E30" s="40" t="s">
        <v>118</v>
      </c>
      <c r="F30" s="41" t="s">
        <v>119</v>
      </c>
      <c r="G30" s="2">
        <v>1</v>
      </c>
      <c r="H30" s="2"/>
      <c r="I30" s="2"/>
      <c r="J30" s="2">
        <f>COUNT(G30:I30)</f>
        <v>1</v>
      </c>
      <c r="K30" s="6" t="s">
        <v>1380</v>
      </c>
      <c r="L30" s="6" t="s">
        <v>1380</v>
      </c>
      <c r="Q30" s="6">
        <v>1</v>
      </c>
      <c r="R30" s="6">
        <v>1</v>
      </c>
      <c r="T30" s="6">
        <v>1</v>
      </c>
      <c r="V30" s="6"/>
    </row>
    <row r="31" spans="1:22" x14ac:dyDescent="0.3">
      <c r="A31" s="42">
        <f>COUNTIF(A20:A30,"&gt;0")</f>
        <v>1</v>
      </c>
      <c r="B31" s="42">
        <f>COUNTIF(B20:B30,"&gt;0")</f>
        <v>2</v>
      </c>
      <c r="C31" s="42">
        <f>COUNTIF(C20:C30,"&gt;0")</f>
        <v>3</v>
      </c>
      <c r="D31" s="42">
        <f>COUNTIF(D20:D30,"&gt;0")</f>
        <v>5</v>
      </c>
      <c r="E31" s="23"/>
      <c r="F31" s="23" t="s">
        <v>137</v>
      </c>
      <c r="G31" s="25">
        <f>COUNTIF(G20:G30,"&gt;0")</f>
        <v>4</v>
      </c>
      <c r="H31" s="25">
        <f>COUNTIF(H20:H30,"&gt;0")</f>
        <v>2</v>
      </c>
      <c r="I31" s="25">
        <f>COUNTIF(I20:I30,"&gt;0")</f>
        <v>0</v>
      </c>
      <c r="J31" s="29">
        <f>COUNTIF(J20:J30,"&gt;0")</f>
        <v>5</v>
      </c>
      <c r="K31" s="25"/>
      <c r="L31" s="25"/>
      <c r="M31" s="25">
        <f t="shared" ref="M31:N31" si="5">COUNTIF(M20:M30,"&gt;0")</f>
        <v>0</v>
      </c>
      <c r="N31" s="25">
        <f t="shared" si="5"/>
        <v>0</v>
      </c>
      <c r="P31" s="25">
        <f t="shared" ref="P31:V31" si="6">COUNTIF(P20:P30,"&gt;0")</f>
        <v>0</v>
      </c>
      <c r="Q31" s="25">
        <f>COUNTIF(Q20:Q30,"&gt;0")</f>
        <v>1</v>
      </c>
      <c r="R31" s="25">
        <f t="shared" si="6"/>
        <v>3</v>
      </c>
      <c r="S31" s="25">
        <f t="shared" si="6"/>
        <v>1</v>
      </c>
      <c r="T31" s="25">
        <f t="shared" si="6"/>
        <v>4</v>
      </c>
      <c r="U31" s="25">
        <f t="shared" si="6"/>
        <v>0</v>
      </c>
      <c r="V31" s="25">
        <f t="shared" si="6"/>
        <v>0</v>
      </c>
    </row>
    <row r="32" spans="1:22" s="4" customFormat="1" x14ac:dyDescent="0.3"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4" customFormat="1" x14ac:dyDescent="0.3">
      <c r="G33" s="6"/>
      <c r="H33" s="6"/>
      <c r="I33" s="6"/>
      <c r="J33" s="6"/>
      <c r="K33" s="6"/>
      <c r="L33" s="6"/>
      <c r="M33" s="6"/>
      <c r="N33" s="6"/>
      <c r="O33" s="6"/>
      <c r="P33" s="6"/>
      <c r="Q33" s="2"/>
      <c r="R33" s="2"/>
      <c r="S33" s="6"/>
      <c r="T33" s="2"/>
      <c r="U33" s="6"/>
      <c r="V33" s="2"/>
    </row>
    <row r="34" spans="1:22" x14ac:dyDescent="0.3">
      <c r="A34" s="42">
        <f>SUM(A17,A31)</f>
        <v>2</v>
      </c>
      <c r="B34" s="42">
        <f>SUM(B17,B31)</f>
        <v>4</v>
      </c>
      <c r="C34" s="42">
        <f>SUM(C17,C31)</f>
        <v>7</v>
      </c>
      <c r="D34" s="42">
        <f>SUM(D17,D31)</f>
        <v>12</v>
      </c>
      <c r="E34" s="23"/>
      <c r="F34" s="23" t="s">
        <v>138</v>
      </c>
      <c r="G34" s="25">
        <f t="shared" ref="G34:I34" si="7">SUM(G17,G31)</f>
        <v>11</v>
      </c>
      <c r="H34" s="25">
        <f>SUM(H17,H31)</f>
        <v>5</v>
      </c>
      <c r="I34" s="25">
        <f t="shared" si="7"/>
        <v>2</v>
      </c>
      <c r="J34" s="29">
        <f>SUM(J17,J31)</f>
        <v>12</v>
      </c>
      <c r="K34" s="25"/>
      <c r="L34" s="25"/>
      <c r="M34" s="25">
        <f t="shared" ref="M34:N34" si="8">SUM(M17,M31)</f>
        <v>0</v>
      </c>
      <c r="N34" s="25">
        <f t="shared" si="8"/>
        <v>0</v>
      </c>
      <c r="P34" s="25">
        <f t="shared" ref="P34:V34" si="9">SUM(P17,P31)</f>
        <v>0</v>
      </c>
      <c r="Q34" s="25">
        <f t="shared" si="9"/>
        <v>3</v>
      </c>
      <c r="R34" s="25">
        <f>SUM(R17,R31)</f>
        <v>6</v>
      </c>
      <c r="S34" s="25">
        <f t="shared" si="9"/>
        <v>2</v>
      </c>
      <c r="T34" s="25">
        <f t="shared" si="9"/>
        <v>10</v>
      </c>
      <c r="U34" s="25">
        <f t="shared" si="9"/>
        <v>2</v>
      </c>
      <c r="V34" s="25">
        <f t="shared" si="9"/>
        <v>1</v>
      </c>
    </row>
    <row r="35" spans="1:22" x14ac:dyDescent="0.3">
      <c r="P35" s="2">
        <f>COUNT(P3:P16,P20:P30)</f>
        <v>0</v>
      </c>
      <c r="Q35" s="2">
        <f>COUNT(Q3:Q16,Q20:Q30)</f>
        <v>3</v>
      </c>
      <c r="R35" s="2">
        <f t="shared" ref="R35:V35" si="10">COUNT(R3:R16,R20:R30)</f>
        <v>6</v>
      </c>
      <c r="S35" s="2">
        <f t="shared" si="10"/>
        <v>2</v>
      </c>
      <c r="T35" s="2">
        <f t="shared" si="10"/>
        <v>10</v>
      </c>
      <c r="U35" s="2">
        <f t="shared" si="10"/>
        <v>2</v>
      </c>
      <c r="V35" s="2">
        <f t="shared" si="10"/>
        <v>1</v>
      </c>
    </row>
    <row r="38" spans="1:22" x14ac:dyDescent="0.3">
      <c r="D38" s="2">
        <v>2010</v>
      </c>
      <c r="E38" s="1" t="s">
        <v>139</v>
      </c>
    </row>
    <row r="39" spans="1:22" x14ac:dyDescent="0.3">
      <c r="D39" s="2">
        <v>2012</v>
      </c>
      <c r="E39" s="1" t="s">
        <v>140</v>
      </c>
    </row>
    <row r="40" spans="1:22" x14ac:dyDescent="0.3">
      <c r="D40" s="2">
        <v>2022</v>
      </c>
      <c r="E40" s="1" t="s">
        <v>80</v>
      </c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9"/>
  <sheetViews>
    <sheetView workbookViewId="0">
      <pane xSplit="6" ySplit="2" topLeftCell="G3" activePane="bottomRight" state="frozen"/>
      <selection pane="topRight" activeCell="F1" sqref="F1"/>
      <selection pane="bottomLeft" activeCell="A4" sqref="A4"/>
      <selection pane="bottomRight" activeCell="P19" sqref="P19"/>
    </sheetView>
  </sheetViews>
  <sheetFormatPr defaultColWidth="9" defaultRowHeight="12" customHeight="1" x14ac:dyDescent="0.3"/>
  <cols>
    <col min="1" max="1" width="4.25" style="1" customWidth="1"/>
    <col min="2" max="2" width="3" style="2" bestFit="1" customWidth="1"/>
    <col min="3" max="3" width="3.25" style="2" bestFit="1" customWidth="1"/>
    <col min="4" max="4" width="5" style="2" bestFit="1" customWidth="1"/>
    <col min="5" max="5" width="19" style="1" customWidth="1"/>
    <col min="6" max="6" width="9" style="1" bestFit="1" customWidth="1"/>
    <col min="7" max="7" width="5" style="1" bestFit="1" customWidth="1"/>
    <col min="8" max="8" width="5" style="4" bestFit="1" customWidth="1"/>
    <col min="9" max="11" width="5" style="6" bestFit="1" customWidth="1"/>
    <col min="12" max="16" width="6.125" style="2" customWidth="1"/>
    <col min="17" max="17" width="6.125" style="1" customWidth="1"/>
    <col min="18" max="21" width="6.125" style="2" customWidth="1"/>
    <col min="22" max="24" width="6.75" style="2" customWidth="1"/>
    <col min="25" max="16384" width="9" style="1"/>
  </cols>
  <sheetData>
    <row r="1" spans="1:30" ht="12" customHeight="1" x14ac:dyDescent="0.3">
      <c r="G1" s="2"/>
      <c r="I1" s="5"/>
      <c r="J1" s="5"/>
      <c r="K1" s="5"/>
      <c r="L1" s="5" t="s">
        <v>51</v>
      </c>
      <c r="M1" s="6"/>
      <c r="N1" s="6" t="s">
        <v>1386</v>
      </c>
      <c r="O1" s="6"/>
      <c r="P1" s="6"/>
      <c r="Q1" s="4"/>
      <c r="R1" s="5" t="s">
        <v>0</v>
      </c>
      <c r="S1" s="5" t="s">
        <v>1</v>
      </c>
      <c r="T1" s="5" t="s">
        <v>2</v>
      </c>
      <c r="U1" s="5" t="s">
        <v>3</v>
      </c>
      <c r="V1" s="5" t="s">
        <v>4</v>
      </c>
      <c r="W1" s="5" t="s">
        <v>5</v>
      </c>
      <c r="X1" s="5" t="s">
        <v>6</v>
      </c>
      <c r="Y1" s="6"/>
      <c r="Z1" s="30"/>
      <c r="AA1" s="30"/>
      <c r="AB1" s="30"/>
      <c r="AC1" s="30"/>
      <c r="AD1" s="30"/>
    </row>
    <row r="2" spans="1:30" ht="12" customHeight="1" x14ac:dyDescent="0.3">
      <c r="B2" s="2" t="s">
        <v>52</v>
      </c>
      <c r="C2" s="2" t="s">
        <v>7</v>
      </c>
      <c r="D2" s="2" t="s">
        <v>53</v>
      </c>
      <c r="E2" s="2" t="s">
        <v>9</v>
      </c>
      <c r="F2" s="2" t="s">
        <v>10</v>
      </c>
      <c r="G2" s="2">
        <v>2022</v>
      </c>
      <c r="H2" s="7">
        <v>2020</v>
      </c>
      <c r="I2" s="7">
        <v>2015</v>
      </c>
      <c r="J2" s="7">
        <v>2012</v>
      </c>
      <c r="K2" s="7">
        <v>2010</v>
      </c>
      <c r="L2" s="6" t="s">
        <v>54</v>
      </c>
      <c r="M2" s="6" t="s">
        <v>1379</v>
      </c>
      <c r="N2" s="6" t="s">
        <v>1387</v>
      </c>
      <c r="O2" s="6" t="s">
        <v>1372</v>
      </c>
      <c r="P2" s="6" t="s">
        <v>1373</v>
      </c>
      <c r="Q2" s="4"/>
      <c r="R2" s="5" t="s">
        <v>11</v>
      </c>
      <c r="S2" s="5" t="s">
        <v>12</v>
      </c>
      <c r="T2" s="5" t="s">
        <v>13</v>
      </c>
      <c r="U2" s="5" t="s">
        <v>14</v>
      </c>
      <c r="V2" s="5" t="s">
        <v>15</v>
      </c>
      <c r="W2" s="5" t="s">
        <v>16</v>
      </c>
      <c r="X2" s="5" t="s">
        <v>17</v>
      </c>
      <c r="Y2" s="6"/>
      <c r="Z2" s="30"/>
      <c r="AA2" s="30"/>
      <c r="AB2" s="30"/>
      <c r="AC2" s="30"/>
      <c r="AD2" s="30"/>
    </row>
    <row r="3" spans="1:30" ht="12" customHeight="1" x14ac:dyDescent="0.3">
      <c r="A3" s="1">
        <v>1</v>
      </c>
      <c r="B3" s="9">
        <f>COUNTIF(C3:C13,"&gt;0")</f>
        <v>3</v>
      </c>
      <c r="C3" s="9"/>
      <c r="D3" s="9"/>
      <c r="E3" s="10" t="s">
        <v>55</v>
      </c>
      <c r="F3" s="10" t="s">
        <v>18</v>
      </c>
      <c r="G3" s="9"/>
      <c r="H3" s="20"/>
      <c r="I3" s="20"/>
      <c r="J3" s="20"/>
      <c r="K3" s="20"/>
      <c r="L3" s="20"/>
      <c r="M3" s="6"/>
      <c r="N3" s="6"/>
      <c r="O3" s="6"/>
      <c r="P3" s="6"/>
      <c r="Q3" s="6"/>
      <c r="Z3" s="22"/>
      <c r="AA3" s="22"/>
      <c r="AB3" s="22"/>
      <c r="AC3" s="22"/>
      <c r="AD3" s="22"/>
    </row>
    <row r="4" spans="1:30" ht="12" customHeight="1" x14ac:dyDescent="0.3">
      <c r="A4" s="1">
        <v>2</v>
      </c>
      <c r="C4" s="11">
        <f>COUNTIF(D4:D6,"&gt;0")</f>
        <v>2</v>
      </c>
      <c r="D4" s="11"/>
      <c r="E4" s="12" t="s">
        <v>56</v>
      </c>
      <c r="F4" s="12" t="s">
        <v>19</v>
      </c>
      <c r="G4" s="11"/>
      <c r="H4" s="19"/>
      <c r="I4" s="19"/>
      <c r="J4" s="19"/>
      <c r="K4" s="19"/>
      <c r="L4" s="19"/>
      <c r="M4" s="6"/>
      <c r="N4" s="6"/>
      <c r="O4" s="6"/>
      <c r="P4" s="6"/>
      <c r="Q4" s="6"/>
      <c r="Z4" s="22"/>
      <c r="AA4" s="22"/>
      <c r="AB4" s="22"/>
      <c r="AC4" s="22"/>
      <c r="AD4" s="22"/>
    </row>
    <row r="5" spans="1:30" ht="12" customHeight="1" x14ac:dyDescent="0.3">
      <c r="A5" s="1">
        <v>3</v>
      </c>
      <c r="D5" s="2">
        <f>L5</f>
        <v>4</v>
      </c>
      <c r="E5" s="13" t="s">
        <v>57</v>
      </c>
      <c r="F5" s="14" t="s">
        <v>20</v>
      </c>
      <c r="G5" s="7">
        <v>1</v>
      </c>
      <c r="H5" s="7">
        <v>1</v>
      </c>
      <c r="I5" s="7">
        <v>1</v>
      </c>
      <c r="J5" s="7">
        <v>1</v>
      </c>
      <c r="K5" s="7"/>
      <c r="L5" s="2">
        <f>COUNT(G5:K5)</f>
        <v>4</v>
      </c>
      <c r="M5" s="6" t="s">
        <v>1380</v>
      </c>
      <c r="N5" s="6"/>
      <c r="O5" s="6"/>
      <c r="P5" s="6"/>
      <c r="Q5" s="6"/>
      <c r="S5" s="2">
        <v>1</v>
      </c>
      <c r="T5" s="2">
        <v>1</v>
      </c>
      <c r="V5" s="2">
        <v>1</v>
      </c>
      <c r="Z5" s="22"/>
      <c r="AA5" s="22"/>
      <c r="AB5" s="22"/>
      <c r="AC5" s="22"/>
      <c r="AD5" s="22"/>
    </row>
    <row r="6" spans="1:30" s="15" customFormat="1" ht="12" customHeight="1" x14ac:dyDescent="0.3">
      <c r="A6" s="1">
        <v>4</v>
      </c>
      <c r="B6" s="2"/>
      <c r="C6" s="2"/>
      <c r="D6" s="2">
        <f>L6</f>
        <v>2</v>
      </c>
      <c r="E6" s="13" t="s">
        <v>21</v>
      </c>
      <c r="F6" s="14" t="s">
        <v>22</v>
      </c>
      <c r="G6" s="16"/>
      <c r="H6" s="7">
        <v>1</v>
      </c>
      <c r="I6" s="7"/>
      <c r="J6" s="7">
        <v>1</v>
      </c>
      <c r="K6" s="7"/>
      <c r="L6" s="2">
        <f>COUNT(G6:K6)</f>
        <v>2</v>
      </c>
      <c r="M6" s="6"/>
      <c r="N6" s="6"/>
      <c r="O6" s="6"/>
      <c r="P6" s="6"/>
      <c r="Q6" s="6" t="s">
        <v>23</v>
      </c>
      <c r="R6" s="2"/>
      <c r="S6" s="2"/>
      <c r="T6" s="2"/>
      <c r="U6" s="2"/>
      <c r="V6" s="2">
        <v>1</v>
      </c>
      <c r="W6" s="2"/>
      <c r="X6" s="2"/>
      <c r="Z6" s="22"/>
      <c r="AA6" s="22"/>
      <c r="AB6" s="22"/>
      <c r="AC6" s="22"/>
      <c r="AD6" s="22"/>
    </row>
    <row r="7" spans="1:30" ht="12" customHeight="1" x14ac:dyDescent="0.3">
      <c r="A7" s="1">
        <v>5</v>
      </c>
      <c r="C7" s="11">
        <f>COUNTIF(D7:D10,"&gt;0")</f>
        <v>3</v>
      </c>
      <c r="D7" s="11"/>
      <c r="E7" s="12" t="s">
        <v>58</v>
      </c>
      <c r="F7" s="12" t="s">
        <v>24</v>
      </c>
      <c r="G7" s="11"/>
      <c r="H7" s="19"/>
      <c r="I7" s="19"/>
      <c r="J7" s="19"/>
      <c r="K7" s="19"/>
      <c r="L7" s="19"/>
      <c r="M7" s="6"/>
      <c r="N7" s="6"/>
      <c r="O7" s="6"/>
      <c r="P7" s="6"/>
      <c r="Q7" s="6"/>
      <c r="Z7" s="22"/>
      <c r="AA7" s="22"/>
      <c r="AB7" s="22"/>
      <c r="AC7" s="22"/>
      <c r="AD7" s="22"/>
    </row>
    <row r="8" spans="1:30" s="17" customFormat="1" ht="12" customHeight="1" x14ac:dyDescent="0.3">
      <c r="A8" s="1">
        <v>6</v>
      </c>
      <c r="B8" s="2"/>
      <c r="C8" s="2"/>
      <c r="D8" s="2">
        <f t="shared" ref="D8:D10" si="0">L8</f>
        <v>2</v>
      </c>
      <c r="E8" s="13" t="s">
        <v>59</v>
      </c>
      <c r="F8" s="14" t="s">
        <v>25</v>
      </c>
      <c r="G8" s="7">
        <v>1</v>
      </c>
      <c r="H8" s="2"/>
      <c r="I8" s="2"/>
      <c r="J8" s="2">
        <v>1</v>
      </c>
      <c r="K8" s="2"/>
      <c r="L8" s="2">
        <f>COUNT(G8:K8)</f>
        <v>2</v>
      </c>
      <c r="M8" s="6" t="s">
        <v>1380</v>
      </c>
      <c r="N8" s="6"/>
      <c r="O8" s="6">
        <v>3</v>
      </c>
      <c r="P8" s="6"/>
      <c r="Q8" s="6"/>
      <c r="R8" s="2"/>
      <c r="S8" s="2"/>
      <c r="T8" s="2">
        <v>1</v>
      </c>
      <c r="U8" s="2"/>
      <c r="V8" s="2">
        <v>1</v>
      </c>
      <c r="W8" s="2"/>
      <c r="X8" s="2"/>
      <c r="Z8" s="22"/>
      <c r="AA8" s="22"/>
      <c r="AB8" s="22"/>
      <c r="AC8" s="22"/>
      <c r="AD8" s="22"/>
    </row>
    <row r="9" spans="1:30" s="15" customFormat="1" ht="12" customHeight="1" x14ac:dyDescent="0.3">
      <c r="A9" s="1">
        <v>7</v>
      </c>
      <c r="B9" s="2"/>
      <c r="C9" s="2"/>
      <c r="D9" s="2">
        <f t="shared" si="0"/>
        <v>1</v>
      </c>
      <c r="E9" s="13" t="s">
        <v>1403</v>
      </c>
      <c r="F9" s="14" t="s">
        <v>1404</v>
      </c>
      <c r="G9" s="16"/>
      <c r="H9" s="2"/>
      <c r="I9" s="2">
        <v>1</v>
      </c>
      <c r="J9" s="2"/>
      <c r="K9" s="2"/>
      <c r="L9" s="2">
        <f>COUNT(G9:K9)</f>
        <v>1</v>
      </c>
      <c r="M9" s="6" t="s">
        <v>1380</v>
      </c>
      <c r="N9" s="6" t="s">
        <v>1381</v>
      </c>
      <c r="O9" s="6"/>
      <c r="P9" s="6"/>
      <c r="Q9" s="6"/>
      <c r="R9" s="2"/>
      <c r="S9" s="2">
        <v>1</v>
      </c>
      <c r="T9" s="2">
        <v>1</v>
      </c>
      <c r="U9" s="2"/>
      <c r="V9" s="2">
        <v>1</v>
      </c>
      <c r="W9" s="2"/>
      <c r="X9" s="2"/>
      <c r="Z9" s="22"/>
      <c r="AA9" s="22"/>
      <c r="AB9" s="22"/>
      <c r="AC9" s="22"/>
      <c r="AD9" s="22"/>
    </row>
    <row r="10" spans="1:30" ht="12" customHeight="1" x14ac:dyDescent="0.3">
      <c r="A10" s="1">
        <v>8</v>
      </c>
      <c r="D10" s="2">
        <f t="shared" si="0"/>
        <v>2</v>
      </c>
      <c r="E10" s="13" t="s">
        <v>60</v>
      </c>
      <c r="F10" s="14" t="s">
        <v>61</v>
      </c>
      <c r="G10" s="7">
        <v>1</v>
      </c>
      <c r="H10" s="7"/>
      <c r="I10" s="7"/>
      <c r="J10" s="7">
        <v>1</v>
      </c>
      <c r="K10" s="7"/>
      <c r="L10" s="2">
        <f>COUNT(G10:K10)</f>
        <v>2</v>
      </c>
      <c r="M10" s="6" t="s">
        <v>1381</v>
      </c>
      <c r="N10" s="22" t="s">
        <v>1382</v>
      </c>
      <c r="O10" s="22">
        <v>1</v>
      </c>
      <c r="P10" s="6"/>
      <c r="Q10" s="6" t="s">
        <v>75</v>
      </c>
      <c r="R10" s="2">
        <v>1</v>
      </c>
      <c r="S10" s="2">
        <v>1</v>
      </c>
      <c r="V10" s="2">
        <v>1</v>
      </c>
      <c r="Z10" s="22"/>
      <c r="AA10" s="22"/>
      <c r="AB10" s="22"/>
      <c r="AC10" s="22"/>
      <c r="AD10" s="22"/>
    </row>
    <row r="11" spans="1:30" ht="12" customHeight="1" x14ac:dyDescent="0.3">
      <c r="A11" s="1">
        <v>9</v>
      </c>
      <c r="C11" s="11">
        <f>COUNTIF(D11:D13,"&gt;0")</f>
        <v>2</v>
      </c>
      <c r="D11" s="11"/>
      <c r="E11" s="12" t="s">
        <v>62</v>
      </c>
      <c r="F11" s="12" t="s">
        <v>26</v>
      </c>
      <c r="G11" s="19"/>
      <c r="H11" s="19"/>
      <c r="I11" s="19"/>
      <c r="J11" s="19"/>
      <c r="K11" s="19"/>
      <c r="L11" s="19"/>
      <c r="M11" s="6"/>
      <c r="N11" s="6"/>
      <c r="O11" s="6"/>
      <c r="P11" s="6"/>
      <c r="Q11" s="6"/>
      <c r="Z11" s="22"/>
      <c r="AA11" s="22"/>
      <c r="AB11" s="22"/>
      <c r="AC11" s="22"/>
      <c r="AD11" s="22"/>
    </row>
    <row r="12" spans="1:30" ht="12" customHeight="1" x14ac:dyDescent="0.3">
      <c r="A12" s="1">
        <v>10</v>
      </c>
      <c r="D12" s="2">
        <f t="shared" ref="D12:D13" si="1">L12</f>
        <v>3</v>
      </c>
      <c r="E12" s="13" t="s">
        <v>1374</v>
      </c>
      <c r="F12" s="14" t="s">
        <v>27</v>
      </c>
      <c r="G12" s="7">
        <v>1</v>
      </c>
      <c r="H12" s="7"/>
      <c r="I12" s="7">
        <v>1</v>
      </c>
      <c r="J12" s="7"/>
      <c r="K12" s="7">
        <v>1</v>
      </c>
      <c r="L12" s="2">
        <f>COUNT(G12:K12)</f>
        <v>3</v>
      </c>
      <c r="M12" s="6" t="s">
        <v>1380</v>
      </c>
      <c r="N12" s="22" t="s">
        <v>1382</v>
      </c>
      <c r="O12" s="22">
        <v>2</v>
      </c>
      <c r="P12" s="6"/>
      <c r="Q12" s="6"/>
      <c r="R12" s="2">
        <v>2</v>
      </c>
      <c r="S12" s="2">
        <v>1</v>
      </c>
      <c r="V12" s="2">
        <v>1</v>
      </c>
      <c r="Z12" s="22"/>
      <c r="AA12" s="22"/>
      <c r="AB12" s="22"/>
      <c r="AC12" s="22"/>
      <c r="AD12" s="22"/>
    </row>
    <row r="13" spans="1:30" ht="12" customHeight="1" x14ac:dyDescent="0.3">
      <c r="A13" s="1">
        <v>11</v>
      </c>
      <c r="D13" s="2">
        <f t="shared" si="1"/>
        <v>3</v>
      </c>
      <c r="E13" s="13" t="s">
        <v>28</v>
      </c>
      <c r="F13" s="14" t="s">
        <v>29</v>
      </c>
      <c r="G13" s="7">
        <v>1</v>
      </c>
      <c r="H13" s="7">
        <v>1</v>
      </c>
      <c r="I13" s="7"/>
      <c r="J13" s="7">
        <v>1</v>
      </c>
      <c r="K13" s="7"/>
      <c r="L13" s="2">
        <f>COUNT(G13:K13)</f>
        <v>3</v>
      </c>
      <c r="M13" s="6"/>
      <c r="N13" s="6"/>
      <c r="O13" s="6"/>
      <c r="P13" s="6"/>
      <c r="Q13" s="6" t="s">
        <v>30</v>
      </c>
      <c r="V13" s="2">
        <v>1</v>
      </c>
      <c r="Z13" s="22"/>
      <c r="AA13" s="22"/>
      <c r="AB13" s="22"/>
      <c r="AC13" s="22"/>
      <c r="AD13" s="22"/>
    </row>
    <row r="14" spans="1:30" ht="12" customHeight="1" x14ac:dyDescent="0.3">
      <c r="A14" s="1">
        <v>12</v>
      </c>
      <c r="B14" s="9">
        <f>COUNTIF(C14:C16,"&gt;0")</f>
        <v>1</v>
      </c>
      <c r="C14" s="9"/>
      <c r="D14" s="9"/>
      <c r="E14" s="10" t="s">
        <v>63</v>
      </c>
      <c r="F14" s="10" t="s">
        <v>31</v>
      </c>
      <c r="G14" s="20"/>
      <c r="H14" s="20"/>
      <c r="I14" s="20"/>
      <c r="J14" s="20"/>
      <c r="K14" s="20"/>
      <c r="L14" s="20"/>
      <c r="M14" s="6"/>
      <c r="N14" s="6"/>
      <c r="O14" s="6"/>
      <c r="P14" s="6"/>
      <c r="Q14" s="6"/>
      <c r="Z14" s="22"/>
      <c r="AA14" s="22"/>
      <c r="AB14" s="22"/>
      <c r="AC14" s="22"/>
      <c r="AD14" s="22"/>
    </row>
    <row r="15" spans="1:30" ht="12" customHeight="1" x14ac:dyDescent="0.3">
      <c r="A15" s="1">
        <v>13</v>
      </c>
      <c r="C15" s="11">
        <f>COUNTIF(D15:D16,"&gt;0")</f>
        <v>1</v>
      </c>
      <c r="D15" s="11"/>
      <c r="E15" s="12" t="s">
        <v>64</v>
      </c>
      <c r="F15" s="12" t="s">
        <v>32</v>
      </c>
      <c r="G15" s="19"/>
      <c r="H15" s="19"/>
      <c r="I15" s="19"/>
      <c r="J15" s="19"/>
      <c r="K15" s="19"/>
      <c r="L15" s="19"/>
      <c r="M15" s="6"/>
      <c r="N15" s="6"/>
      <c r="O15" s="6"/>
      <c r="P15" s="6"/>
      <c r="Q15" s="6"/>
      <c r="Z15" s="22"/>
      <c r="AA15" s="22"/>
      <c r="AB15" s="22"/>
      <c r="AC15" s="22"/>
      <c r="AD15" s="22"/>
    </row>
    <row r="16" spans="1:30" ht="12" customHeight="1" x14ac:dyDescent="0.3">
      <c r="A16" s="1">
        <v>14</v>
      </c>
      <c r="D16" s="2">
        <f>L16</f>
        <v>5</v>
      </c>
      <c r="E16" s="13" t="s">
        <v>1544</v>
      </c>
      <c r="F16" s="14" t="s">
        <v>1401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2">
        <f>COUNT(G16:K16)</f>
        <v>5</v>
      </c>
      <c r="M16" s="22" t="s">
        <v>1382</v>
      </c>
      <c r="N16" s="6"/>
      <c r="O16" s="6"/>
      <c r="P16" s="6"/>
      <c r="Q16" s="6"/>
      <c r="S16" s="2">
        <v>1</v>
      </c>
      <c r="T16" s="2">
        <v>1</v>
      </c>
      <c r="V16" s="2">
        <v>1</v>
      </c>
      <c r="Z16" s="22"/>
      <c r="AA16" s="22"/>
      <c r="AB16" s="22"/>
      <c r="AC16" s="22"/>
      <c r="AD16" s="22"/>
    </row>
    <row r="17" spans="1:30" s="15" customFormat="1" ht="12" customHeight="1" x14ac:dyDescent="0.3">
      <c r="A17" s="1">
        <v>15</v>
      </c>
      <c r="B17" s="9">
        <f>COUNTIF(C17:C19,"&gt;0")</f>
        <v>1</v>
      </c>
      <c r="C17" s="9"/>
      <c r="D17" s="9"/>
      <c r="E17" s="10" t="s">
        <v>33</v>
      </c>
      <c r="F17" s="10" t="s">
        <v>34</v>
      </c>
      <c r="G17" s="9"/>
      <c r="H17" s="20"/>
      <c r="I17" s="20"/>
      <c r="J17" s="20"/>
      <c r="K17" s="20"/>
      <c r="L17" s="20"/>
      <c r="M17" s="6"/>
      <c r="N17" s="6"/>
      <c r="O17" s="6"/>
      <c r="P17" s="6"/>
      <c r="Q17" s="6"/>
      <c r="R17" s="2"/>
      <c r="S17" s="2"/>
      <c r="T17" s="2"/>
      <c r="U17" s="2"/>
      <c r="V17" s="2"/>
      <c r="W17" s="2"/>
      <c r="X17" s="2"/>
      <c r="Z17" s="22"/>
      <c r="AA17" s="22"/>
      <c r="AB17" s="22"/>
      <c r="AC17" s="22"/>
      <c r="AD17" s="22"/>
    </row>
    <row r="18" spans="1:30" s="15" customFormat="1" ht="12" customHeight="1" x14ac:dyDescent="0.3">
      <c r="A18" s="1">
        <v>16</v>
      </c>
      <c r="B18" s="2"/>
      <c r="C18" s="11">
        <f>COUNTIF(D18:D19,"&gt;0")</f>
        <v>1</v>
      </c>
      <c r="D18" s="11"/>
      <c r="E18" s="12" t="s">
        <v>35</v>
      </c>
      <c r="F18" s="12" t="s">
        <v>36</v>
      </c>
      <c r="G18" s="11"/>
      <c r="H18" s="19"/>
      <c r="I18" s="19"/>
      <c r="J18" s="19"/>
      <c r="K18" s="19"/>
      <c r="L18" s="19"/>
      <c r="M18" s="6"/>
      <c r="N18" s="6"/>
      <c r="O18" s="6"/>
      <c r="P18" s="6"/>
      <c r="Q18" s="6"/>
      <c r="R18" s="2"/>
      <c r="S18" s="2"/>
      <c r="T18" s="2"/>
      <c r="U18" s="2"/>
      <c r="V18" s="2"/>
      <c r="W18" s="2"/>
      <c r="X18" s="2"/>
      <c r="Z18" s="22"/>
      <c r="AA18" s="22"/>
      <c r="AB18" s="22"/>
      <c r="AC18" s="22"/>
      <c r="AD18" s="22"/>
    </row>
    <row r="19" spans="1:30" s="15" customFormat="1" ht="12" customHeight="1" x14ac:dyDescent="0.3">
      <c r="A19" s="1">
        <v>17</v>
      </c>
      <c r="B19" s="2"/>
      <c r="C19" s="2"/>
      <c r="D19" s="2">
        <f>L19</f>
        <v>2</v>
      </c>
      <c r="E19" s="13" t="s">
        <v>37</v>
      </c>
      <c r="F19" s="14" t="s">
        <v>65</v>
      </c>
      <c r="G19" s="2"/>
      <c r="H19" s="7"/>
      <c r="I19" s="7">
        <v>1</v>
      </c>
      <c r="J19" s="7"/>
      <c r="K19" s="7">
        <v>1</v>
      </c>
      <c r="L19" s="2">
        <f>COUNT(G19:K19)</f>
        <v>2</v>
      </c>
      <c r="M19" s="6" t="s">
        <v>1383</v>
      </c>
      <c r="N19" s="6"/>
      <c r="O19" s="6"/>
      <c r="P19" s="6"/>
      <c r="Q19" s="6"/>
      <c r="R19" s="2"/>
      <c r="S19" s="2">
        <v>1</v>
      </c>
      <c r="T19" s="2">
        <v>1</v>
      </c>
      <c r="U19" s="2"/>
      <c r="V19" s="2">
        <v>1</v>
      </c>
      <c r="W19" s="2"/>
      <c r="X19" s="2">
        <v>1</v>
      </c>
      <c r="Z19" s="22"/>
      <c r="AA19" s="22"/>
      <c r="AB19" s="22"/>
      <c r="AC19" s="22"/>
      <c r="AD19" s="22"/>
    </row>
    <row r="20" spans="1:30" s="15" customFormat="1" ht="12" customHeight="1" x14ac:dyDescent="0.3">
      <c r="A20" s="1">
        <v>18</v>
      </c>
      <c r="B20" s="9">
        <f>COUNTIF(C20:C24,"&gt;0")</f>
        <v>2</v>
      </c>
      <c r="C20" s="9"/>
      <c r="D20" s="9"/>
      <c r="E20" s="10" t="s">
        <v>38</v>
      </c>
      <c r="F20" s="10" t="s">
        <v>39</v>
      </c>
      <c r="G20" s="9"/>
      <c r="H20" s="20"/>
      <c r="I20" s="20"/>
      <c r="J20" s="20"/>
      <c r="K20" s="20"/>
      <c r="L20" s="20"/>
      <c r="M20" s="6"/>
      <c r="N20" s="6"/>
      <c r="O20" s="6"/>
      <c r="P20" s="6"/>
      <c r="Q20" s="6"/>
      <c r="R20" s="2"/>
      <c r="S20" s="2"/>
      <c r="T20" s="2"/>
      <c r="U20" s="2"/>
      <c r="V20" s="2"/>
      <c r="W20" s="2"/>
      <c r="X20" s="2"/>
      <c r="Z20" s="22"/>
      <c r="AA20" s="22"/>
      <c r="AB20" s="22"/>
      <c r="AC20" s="22"/>
      <c r="AD20" s="22"/>
    </row>
    <row r="21" spans="1:30" s="15" customFormat="1" ht="12" customHeight="1" x14ac:dyDescent="0.3">
      <c r="A21" s="1">
        <v>19</v>
      </c>
      <c r="B21" s="2"/>
      <c r="C21" s="11">
        <f>COUNTIF(D21:D22,"&gt;0")</f>
        <v>1</v>
      </c>
      <c r="D21" s="11"/>
      <c r="E21" s="12" t="s">
        <v>40</v>
      </c>
      <c r="F21" s="12" t="s">
        <v>41</v>
      </c>
      <c r="G21" s="11"/>
      <c r="H21" s="19"/>
      <c r="I21" s="19"/>
      <c r="J21" s="19"/>
      <c r="K21" s="19"/>
      <c r="L21" s="19"/>
      <c r="M21" s="6"/>
      <c r="N21" s="6"/>
      <c r="O21" s="6"/>
      <c r="P21" s="6"/>
      <c r="Q21" s="6"/>
      <c r="R21" s="2"/>
      <c r="S21" s="2"/>
      <c r="T21" s="2"/>
      <c r="U21" s="2"/>
      <c r="V21" s="2"/>
      <c r="W21" s="2"/>
      <c r="X21" s="2"/>
      <c r="Z21" s="22"/>
      <c r="AA21" s="22"/>
      <c r="AB21" s="22"/>
      <c r="AC21" s="22"/>
      <c r="AD21" s="22"/>
    </row>
    <row r="22" spans="1:30" s="15" customFormat="1" ht="12" customHeight="1" x14ac:dyDescent="0.3">
      <c r="A22" s="1">
        <v>20</v>
      </c>
      <c r="B22" s="2"/>
      <c r="C22" s="2"/>
      <c r="D22" s="2">
        <f>L22</f>
        <v>3</v>
      </c>
      <c r="E22" s="13" t="s">
        <v>66</v>
      </c>
      <c r="F22" s="14" t="s">
        <v>42</v>
      </c>
      <c r="G22" s="2"/>
      <c r="H22" s="7">
        <v>1</v>
      </c>
      <c r="I22" s="7">
        <v>1</v>
      </c>
      <c r="J22" s="7"/>
      <c r="K22" s="7">
        <v>1</v>
      </c>
      <c r="L22" s="2">
        <f>COUNT(G22:K22)</f>
        <v>3</v>
      </c>
      <c r="M22" s="6" t="s">
        <v>1380</v>
      </c>
      <c r="N22" s="6"/>
      <c r="O22" s="6"/>
      <c r="P22" s="6"/>
      <c r="Q22" s="6"/>
      <c r="R22" s="2"/>
      <c r="S22" s="2"/>
      <c r="T22" s="2">
        <v>1</v>
      </c>
      <c r="U22" s="2"/>
      <c r="V22" s="2" t="s">
        <v>72</v>
      </c>
      <c r="W22" s="2"/>
      <c r="X22" s="2"/>
      <c r="Z22" s="22"/>
      <c r="AA22" s="22"/>
      <c r="AB22" s="22"/>
      <c r="AC22" s="22"/>
      <c r="AD22" s="22"/>
    </row>
    <row r="23" spans="1:30" s="15" customFormat="1" ht="12" customHeight="1" x14ac:dyDescent="0.3">
      <c r="A23" s="1">
        <v>21</v>
      </c>
      <c r="B23" s="2"/>
      <c r="C23" s="11">
        <f>COUNTIF(D23:D24,"&gt;0")</f>
        <v>1</v>
      </c>
      <c r="D23" s="11"/>
      <c r="E23" s="12" t="s">
        <v>67</v>
      </c>
      <c r="F23" s="12" t="s">
        <v>43</v>
      </c>
      <c r="G23" s="11"/>
      <c r="H23" s="19"/>
      <c r="I23" s="19"/>
      <c r="J23" s="19"/>
      <c r="K23" s="19"/>
      <c r="L23" s="19"/>
      <c r="M23" s="6"/>
      <c r="N23" s="6"/>
      <c r="O23" s="6"/>
      <c r="P23" s="6"/>
      <c r="Q23" s="6"/>
      <c r="R23" s="2"/>
      <c r="S23" s="2"/>
      <c r="T23" s="2"/>
      <c r="U23" s="2"/>
      <c r="V23" s="2"/>
      <c r="W23" s="2"/>
      <c r="X23" s="2"/>
      <c r="Z23" s="22"/>
      <c r="AA23" s="22"/>
      <c r="AB23" s="22"/>
      <c r="AC23" s="22"/>
      <c r="AD23" s="22"/>
    </row>
    <row r="24" spans="1:30" s="15" customFormat="1" ht="12" customHeight="1" x14ac:dyDescent="0.3">
      <c r="A24" s="1">
        <v>22</v>
      </c>
      <c r="B24" s="2"/>
      <c r="C24" s="2"/>
      <c r="D24" s="2">
        <f>L24</f>
        <v>2</v>
      </c>
      <c r="E24" s="13" t="s">
        <v>68</v>
      </c>
      <c r="F24" s="14" t="s">
        <v>44</v>
      </c>
      <c r="G24" s="2"/>
      <c r="H24" s="7"/>
      <c r="I24" s="7"/>
      <c r="J24" s="7">
        <v>1</v>
      </c>
      <c r="K24" s="7">
        <v>1</v>
      </c>
      <c r="L24" s="2">
        <f>COUNT(G24:K24)</f>
        <v>2</v>
      </c>
      <c r="M24" s="6" t="s">
        <v>1383</v>
      </c>
      <c r="N24" s="6" t="s">
        <v>1380</v>
      </c>
      <c r="O24" s="6"/>
      <c r="P24" s="6"/>
      <c r="Q24" s="6"/>
      <c r="R24" s="2"/>
      <c r="S24" s="2"/>
      <c r="T24" s="2">
        <v>1</v>
      </c>
      <c r="U24" s="2"/>
      <c r="V24" s="2">
        <v>1</v>
      </c>
      <c r="W24" s="2"/>
      <c r="X24" s="2"/>
      <c r="Z24" s="22"/>
      <c r="AA24" s="22"/>
      <c r="AB24" s="22"/>
      <c r="AC24" s="22"/>
      <c r="AD24" s="22"/>
    </row>
    <row r="25" spans="1:30" s="17" customFormat="1" ht="12" customHeight="1" x14ac:dyDescent="0.3">
      <c r="A25" s="1">
        <v>23</v>
      </c>
      <c r="B25" s="9">
        <f>COUNTIF(C25:C29,"&gt;0")</f>
        <v>2</v>
      </c>
      <c r="C25" s="9"/>
      <c r="D25" s="9"/>
      <c r="E25" s="10" t="s">
        <v>69</v>
      </c>
      <c r="F25" s="10" t="s">
        <v>45</v>
      </c>
      <c r="G25" s="9"/>
      <c r="H25" s="27"/>
      <c r="I25" s="27"/>
      <c r="J25" s="27"/>
      <c r="K25" s="27"/>
      <c r="L25" s="27"/>
      <c r="M25" s="6"/>
      <c r="N25" s="6"/>
      <c r="O25" s="6"/>
      <c r="P25" s="6"/>
      <c r="Q25" s="6"/>
      <c r="R25" s="2"/>
      <c r="S25" s="2"/>
      <c r="T25" s="2"/>
      <c r="U25" s="2"/>
      <c r="V25" s="2"/>
      <c r="W25" s="2"/>
      <c r="X25" s="2"/>
      <c r="Z25" s="22"/>
      <c r="AA25" s="22"/>
      <c r="AB25" s="22"/>
      <c r="AC25" s="22"/>
      <c r="AD25" s="22"/>
    </row>
    <row r="26" spans="1:30" s="15" customFormat="1" ht="12" customHeight="1" x14ac:dyDescent="0.3">
      <c r="A26" s="1">
        <v>24</v>
      </c>
      <c r="B26" s="2"/>
      <c r="C26" s="11">
        <f>COUNTIF(D26:D27,"&gt;0")</f>
        <v>1</v>
      </c>
      <c r="D26" s="11"/>
      <c r="E26" s="12" t="s">
        <v>70</v>
      </c>
      <c r="F26" s="12" t="s">
        <v>46</v>
      </c>
      <c r="G26" s="11"/>
      <c r="H26" s="19"/>
      <c r="I26" s="19"/>
      <c r="J26" s="19"/>
      <c r="K26" s="19"/>
      <c r="L26" s="19"/>
      <c r="M26" s="6"/>
      <c r="N26" s="6"/>
      <c r="O26" s="6"/>
      <c r="P26" s="6"/>
      <c r="Q26" s="6"/>
      <c r="R26" s="2"/>
      <c r="S26" s="2"/>
      <c r="T26" s="2"/>
      <c r="U26" s="2"/>
      <c r="V26" s="2"/>
      <c r="W26" s="2"/>
      <c r="X26" s="2"/>
      <c r="Z26" s="22"/>
      <c r="AA26" s="22"/>
      <c r="AB26" s="22"/>
      <c r="AC26" s="22"/>
      <c r="AD26" s="22"/>
    </row>
    <row r="27" spans="1:30" s="15" customFormat="1" ht="12" customHeight="1" x14ac:dyDescent="0.3">
      <c r="A27" s="1">
        <v>25</v>
      </c>
      <c r="B27" s="2"/>
      <c r="C27" s="2"/>
      <c r="D27" s="2">
        <f>L27</f>
        <v>1</v>
      </c>
      <c r="E27" s="13" t="s">
        <v>47</v>
      </c>
      <c r="F27" s="14" t="s">
        <v>1405</v>
      </c>
      <c r="G27" s="2"/>
      <c r="H27" s="7">
        <v>1</v>
      </c>
      <c r="I27" s="7"/>
      <c r="J27" s="7"/>
      <c r="K27" s="7"/>
      <c r="L27" s="2">
        <f>COUNT(G27:K27)</f>
        <v>1</v>
      </c>
      <c r="M27" s="6" t="s">
        <v>1380</v>
      </c>
      <c r="N27" s="6" t="s">
        <v>1380</v>
      </c>
      <c r="O27" s="6"/>
      <c r="P27" s="6"/>
      <c r="Q27" s="6"/>
      <c r="R27" s="2"/>
      <c r="S27" s="2"/>
      <c r="T27" s="2">
        <v>1</v>
      </c>
      <c r="U27" s="2"/>
      <c r="V27" s="2">
        <v>1</v>
      </c>
      <c r="W27" s="2"/>
      <c r="X27" s="2"/>
      <c r="Z27" s="22"/>
      <c r="AA27" s="22"/>
      <c r="AB27" s="22"/>
      <c r="AC27" s="22"/>
      <c r="AD27" s="22"/>
    </row>
    <row r="28" spans="1:30" s="17" customFormat="1" ht="12" customHeight="1" x14ac:dyDescent="0.3">
      <c r="A28" s="1">
        <v>26</v>
      </c>
      <c r="B28" s="2"/>
      <c r="C28" s="11">
        <f>COUNTIF(D28:D29,"&gt;0")</f>
        <v>1</v>
      </c>
      <c r="D28" s="11"/>
      <c r="E28" s="12" t="s">
        <v>48</v>
      </c>
      <c r="F28" s="12" t="s">
        <v>49</v>
      </c>
      <c r="G28" s="11"/>
      <c r="H28" s="21"/>
      <c r="I28" s="21"/>
      <c r="J28" s="21"/>
      <c r="K28" s="21"/>
      <c r="L28" s="21"/>
      <c r="M28" s="6"/>
      <c r="N28" s="6"/>
      <c r="O28" s="6"/>
      <c r="P28" s="6"/>
      <c r="Q28" s="6"/>
      <c r="R28" s="2"/>
      <c r="S28" s="2"/>
      <c r="T28" s="2"/>
      <c r="U28" s="2"/>
      <c r="V28" s="2"/>
      <c r="W28" s="2"/>
      <c r="X28" s="2"/>
      <c r="Z28" s="22"/>
      <c r="AA28" s="22"/>
      <c r="AB28" s="22"/>
      <c r="AC28" s="22"/>
      <c r="AD28" s="22"/>
    </row>
    <row r="29" spans="1:30" s="17" customFormat="1" ht="12" customHeight="1" x14ac:dyDescent="0.3">
      <c r="A29" s="1">
        <v>27</v>
      </c>
      <c r="B29" s="2"/>
      <c r="C29" s="2"/>
      <c r="D29" s="2">
        <f>L29</f>
        <v>4</v>
      </c>
      <c r="E29" s="13" t="s">
        <v>71</v>
      </c>
      <c r="F29" s="14" t="s">
        <v>50</v>
      </c>
      <c r="G29" s="2">
        <v>1</v>
      </c>
      <c r="H29" s="2">
        <v>1</v>
      </c>
      <c r="I29" s="2">
        <v>1</v>
      </c>
      <c r="J29" s="2">
        <v>1</v>
      </c>
      <c r="K29" s="18"/>
      <c r="L29" s="2">
        <f>COUNT(G29:K29)</f>
        <v>4</v>
      </c>
      <c r="M29" s="6" t="s">
        <v>1380</v>
      </c>
      <c r="N29" s="6"/>
      <c r="O29" s="6"/>
      <c r="P29" s="6"/>
      <c r="Q29" s="6"/>
      <c r="R29" s="2"/>
      <c r="S29" s="2"/>
      <c r="T29" s="2">
        <v>1</v>
      </c>
      <c r="U29" s="2"/>
      <c r="V29" s="2">
        <v>1</v>
      </c>
      <c r="W29" s="2"/>
      <c r="X29" s="2"/>
      <c r="Z29" s="22"/>
      <c r="AA29" s="22"/>
      <c r="AB29" s="22"/>
      <c r="AC29" s="22"/>
      <c r="AD29" s="22"/>
    </row>
    <row r="30" spans="1:30" ht="12" customHeight="1" x14ac:dyDescent="0.3">
      <c r="A30" s="23"/>
      <c r="B30" s="25">
        <f>COUNTIF(B3:B29,"&gt;0")</f>
        <v>5</v>
      </c>
      <c r="C30" s="25">
        <f>COUNTIF(C3:C29,"&gt;0")</f>
        <v>9</v>
      </c>
      <c r="D30" s="25">
        <f>COUNTIF(D3:D29,"&gt;0")</f>
        <v>13</v>
      </c>
      <c r="E30" s="25"/>
      <c r="F30" s="25"/>
      <c r="G30" s="24">
        <f>COUNTIF(G3:G29,"&gt;0")</f>
        <v>7</v>
      </c>
      <c r="H30" s="24">
        <f>COUNTIF(H3:H29,"&gt;0")</f>
        <v>7</v>
      </c>
      <c r="I30" s="24">
        <f>COUNTIF(I3:I29,"&gt;0")</f>
        <v>7</v>
      </c>
      <c r="J30" s="24">
        <f>COUNTIF(J3:J29,"&gt;0")</f>
        <v>8</v>
      </c>
      <c r="K30" s="24">
        <f>COUNTIF(K3:K29,"&gt;0")</f>
        <v>5</v>
      </c>
      <c r="L30" s="24">
        <f t="shared" ref="L30:X30" si="2">COUNTIF(L3:L29,"&gt;0")</f>
        <v>13</v>
      </c>
      <c r="M30" s="24"/>
      <c r="N30" s="24"/>
      <c r="O30" s="24">
        <f t="shared" si="2"/>
        <v>3</v>
      </c>
      <c r="P30" s="24">
        <f t="shared" si="2"/>
        <v>0</v>
      </c>
      <c r="Q30" s="6"/>
      <c r="R30" s="25">
        <f t="shared" si="2"/>
        <v>2</v>
      </c>
      <c r="S30" s="25">
        <f t="shared" si="2"/>
        <v>6</v>
      </c>
      <c r="T30" s="25">
        <f t="shared" si="2"/>
        <v>9</v>
      </c>
      <c r="U30" s="25">
        <f t="shared" si="2"/>
        <v>0</v>
      </c>
      <c r="V30" s="25">
        <f t="shared" si="2"/>
        <v>12</v>
      </c>
      <c r="W30" s="25">
        <f t="shared" si="2"/>
        <v>0</v>
      </c>
      <c r="X30" s="25">
        <f t="shared" si="2"/>
        <v>1</v>
      </c>
      <c r="Z30" s="22"/>
      <c r="AA30" s="22"/>
      <c r="AB30" s="22"/>
      <c r="AC30" s="22"/>
      <c r="AD30" s="22"/>
    </row>
    <row r="31" spans="1:30" ht="12" customHeight="1" x14ac:dyDescent="0.3">
      <c r="B31" s="2">
        <f>SUM(B3:B29)</f>
        <v>9</v>
      </c>
      <c r="C31" s="2">
        <f>SUM(C3:C29)</f>
        <v>13</v>
      </c>
      <c r="D31" s="2">
        <f>SUM(D3:D29)</f>
        <v>34</v>
      </c>
      <c r="H31" s="1"/>
      <c r="I31" s="1"/>
      <c r="J31" s="1"/>
      <c r="K31" s="1"/>
      <c r="L31" s="1"/>
    </row>
    <row r="32" spans="1:30" ht="12" customHeight="1" x14ac:dyDescent="0.3">
      <c r="L32" s="1"/>
      <c r="R32" s="6"/>
      <c r="S32" s="6"/>
      <c r="T32" s="6"/>
      <c r="U32" s="6"/>
      <c r="V32" s="6"/>
      <c r="W32" s="6"/>
      <c r="X32" s="6"/>
    </row>
    <row r="33" spans="2:21" s="17" customFormat="1" ht="12" customHeight="1" x14ac:dyDescent="0.3">
      <c r="B33" s="18"/>
      <c r="C33" s="18"/>
      <c r="D33" s="18"/>
      <c r="H33" s="30"/>
      <c r="I33" s="22"/>
      <c r="J33" s="22"/>
      <c r="K33" s="22"/>
      <c r="L33" s="18"/>
      <c r="M33" s="2"/>
      <c r="N33" s="2"/>
      <c r="O33" s="2"/>
      <c r="P33" s="2"/>
      <c r="Q33" s="1"/>
      <c r="R33" s="22"/>
      <c r="S33" s="22"/>
      <c r="T33" s="22"/>
      <c r="U33" s="22"/>
    </row>
    <row r="35" spans="2:21" ht="12" customHeight="1" x14ac:dyDescent="0.3">
      <c r="D35" s="2">
        <v>2010</v>
      </c>
      <c r="E35" s="1" t="s">
        <v>76</v>
      </c>
    </row>
    <row r="36" spans="2:21" ht="12" customHeight="1" x14ac:dyDescent="0.3">
      <c r="D36" s="2">
        <v>2012</v>
      </c>
      <c r="E36" s="1" t="s">
        <v>77</v>
      </c>
    </row>
    <row r="37" spans="2:21" ht="12" customHeight="1" x14ac:dyDescent="0.3">
      <c r="D37" s="2">
        <v>2016</v>
      </c>
      <c r="E37" s="28" t="s">
        <v>78</v>
      </c>
    </row>
    <row r="38" spans="2:21" ht="12" customHeight="1" x14ac:dyDescent="0.3">
      <c r="D38" s="2">
        <v>2020</v>
      </c>
      <c r="E38" s="1" t="s">
        <v>79</v>
      </c>
    </row>
    <row r="39" spans="2:21" ht="12" customHeight="1" x14ac:dyDescent="0.3">
      <c r="D39" s="2">
        <v>2022</v>
      </c>
      <c r="E39" s="1" t="s">
        <v>80</v>
      </c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5"/>
  <sheetViews>
    <sheetView workbookViewId="0">
      <pane xSplit="3" ySplit="2" topLeftCell="D96" activePane="bottomRight" state="frozen"/>
      <selection pane="topRight" activeCell="D1" sqref="D1"/>
      <selection pane="bottomLeft" activeCell="A2" sqref="A2"/>
      <selection pane="bottomRight" activeCell="M113" sqref="M113"/>
    </sheetView>
  </sheetViews>
  <sheetFormatPr defaultColWidth="24.75" defaultRowHeight="13.5" x14ac:dyDescent="0.3"/>
  <cols>
    <col min="1" max="1" width="4.625" style="269" customWidth="1"/>
    <col min="2" max="2" width="17.25" style="285" customWidth="1"/>
    <col min="3" max="3" width="21.5" style="269" bestFit="1" customWidth="1"/>
    <col min="4" max="4" width="6.125" style="271" bestFit="1" customWidth="1"/>
    <col min="5" max="5" width="4.75" style="271" bestFit="1" customWidth="1"/>
    <col min="6" max="6" width="6.625" style="271" bestFit="1" customWidth="1"/>
    <col min="7" max="7" width="6.125" style="271" bestFit="1" customWidth="1"/>
    <col min="8" max="8" width="8" style="271" bestFit="1" customWidth="1"/>
    <col min="9" max="9" width="9.625" style="271" bestFit="1" customWidth="1"/>
    <col min="10" max="10" width="5.625" style="271" bestFit="1" customWidth="1"/>
    <col min="11" max="11" width="7.5" style="271" bestFit="1" customWidth="1"/>
    <col min="12" max="12" width="4" style="269" customWidth="1"/>
    <col min="13" max="16384" width="24.75" style="269"/>
  </cols>
  <sheetData>
    <row r="1" spans="1:11" x14ac:dyDescent="0.3">
      <c r="B1" s="284" t="s">
        <v>3891</v>
      </c>
      <c r="D1" s="270"/>
      <c r="E1" s="270"/>
      <c r="I1" s="272"/>
      <c r="J1" s="272"/>
    </row>
    <row r="2" spans="1:11" x14ac:dyDescent="0.3">
      <c r="B2" s="285" t="s">
        <v>123</v>
      </c>
      <c r="C2" s="269" t="s">
        <v>122</v>
      </c>
      <c r="D2" s="270" t="s">
        <v>3892</v>
      </c>
      <c r="E2" s="270" t="s">
        <v>3893</v>
      </c>
      <c r="F2" s="2" t="s">
        <v>3894</v>
      </c>
      <c r="G2" s="2" t="s">
        <v>3895</v>
      </c>
      <c r="H2" s="271" t="s">
        <v>3896</v>
      </c>
      <c r="I2" s="272" t="s">
        <v>75</v>
      </c>
      <c r="J2" s="272" t="s">
        <v>1542</v>
      </c>
    </row>
    <row r="3" spans="1:11" s="291" customFormat="1" x14ac:dyDescent="0.3">
      <c r="A3" s="269">
        <v>1</v>
      </c>
      <c r="B3" s="286" t="s">
        <v>3897</v>
      </c>
      <c r="C3" s="273" t="s">
        <v>3898</v>
      </c>
      <c r="D3" s="287"/>
      <c r="E3" s="287"/>
      <c r="F3" s="288"/>
      <c r="G3" s="288"/>
      <c r="H3" s="274"/>
      <c r="I3" s="289"/>
      <c r="J3" s="290"/>
    </row>
    <row r="4" spans="1:11" x14ac:dyDescent="0.3">
      <c r="A4" s="269">
        <v>2</v>
      </c>
      <c r="B4" s="275" t="s">
        <v>3899</v>
      </c>
      <c r="C4" s="276" t="s">
        <v>3900</v>
      </c>
      <c r="D4" s="277"/>
      <c r="E4" s="277"/>
      <c r="F4" s="278"/>
      <c r="G4" s="278"/>
      <c r="H4" s="278">
        <v>2</v>
      </c>
      <c r="I4" s="279"/>
      <c r="J4" s="279"/>
      <c r="K4" s="278"/>
    </row>
    <row r="5" spans="1:11" s="291" customFormat="1" x14ac:dyDescent="0.3">
      <c r="A5" s="269">
        <v>3</v>
      </c>
      <c r="B5" s="286" t="s">
        <v>3901</v>
      </c>
      <c r="C5" s="273" t="s">
        <v>3902</v>
      </c>
      <c r="D5" s="287"/>
      <c r="E5" s="287"/>
      <c r="F5" s="288"/>
      <c r="G5" s="288"/>
      <c r="H5" s="274"/>
      <c r="I5" s="289"/>
      <c r="J5" s="290"/>
    </row>
    <row r="6" spans="1:11" x14ac:dyDescent="0.3">
      <c r="A6" s="269">
        <v>4</v>
      </c>
      <c r="B6" s="275" t="s">
        <v>3903</v>
      </c>
      <c r="C6" s="276" t="s">
        <v>3904</v>
      </c>
      <c r="D6" s="277"/>
      <c r="E6" s="277"/>
      <c r="F6" s="278"/>
      <c r="G6" s="278"/>
      <c r="H6" s="278">
        <v>2</v>
      </c>
      <c r="I6" s="279">
        <v>1</v>
      </c>
      <c r="J6" s="279" t="s">
        <v>3905</v>
      </c>
      <c r="K6" s="280"/>
    </row>
    <row r="7" spans="1:11" s="291" customFormat="1" x14ac:dyDescent="0.3">
      <c r="A7" s="269">
        <v>5</v>
      </c>
      <c r="B7" s="286" t="s">
        <v>3906</v>
      </c>
      <c r="C7" s="273" t="s">
        <v>3907</v>
      </c>
      <c r="D7" s="287"/>
      <c r="E7" s="287"/>
      <c r="F7" s="288"/>
      <c r="G7" s="288"/>
      <c r="H7" s="274"/>
      <c r="I7" s="289"/>
      <c r="J7" s="290"/>
    </row>
    <row r="8" spans="1:11" x14ac:dyDescent="0.3">
      <c r="A8" s="269">
        <v>6</v>
      </c>
      <c r="B8" s="275" t="s">
        <v>3908</v>
      </c>
      <c r="C8" s="276" t="s">
        <v>3909</v>
      </c>
      <c r="D8" s="277"/>
      <c r="E8" s="277"/>
      <c r="F8" s="278"/>
      <c r="G8" s="278"/>
      <c r="H8" s="278"/>
      <c r="I8" s="279">
        <v>1</v>
      </c>
      <c r="J8" s="279">
        <v>327</v>
      </c>
      <c r="K8" s="278"/>
    </row>
    <row r="9" spans="1:11" s="291" customFormat="1" x14ac:dyDescent="0.3">
      <c r="A9" s="269">
        <v>7</v>
      </c>
      <c r="B9" s="286" t="s">
        <v>3910</v>
      </c>
      <c r="C9" s="273" t="s">
        <v>3911</v>
      </c>
      <c r="D9" s="287"/>
      <c r="E9" s="287"/>
      <c r="F9" s="288"/>
      <c r="G9" s="288"/>
      <c r="H9" s="274"/>
      <c r="I9" s="289"/>
      <c r="J9" s="290"/>
    </row>
    <row r="10" spans="1:11" x14ac:dyDescent="0.3">
      <c r="A10" s="269">
        <v>8</v>
      </c>
      <c r="B10" s="275" t="s">
        <v>3912</v>
      </c>
      <c r="C10" s="276" t="s">
        <v>3913</v>
      </c>
      <c r="D10" s="277" t="s">
        <v>3914</v>
      </c>
      <c r="E10" s="277" t="s">
        <v>3914</v>
      </c>
      <c r="F10" s="278"/>
      <c r="G10" s="278"/>
      <c r="H10" s="278"/>
      <c r="I10" s="279"/>
      <c r="J10" s="279"/>
      <c r="K10" s="280"/>
    </row>
    <row r="11" spans="1:11" s="291" customFormat="1" x14ac:dyDescent="0.3">
      <c r="A11" s="269">
        <v>9</v>
      </c>
      <c r="B11" s="286" t="s">
        <v>3915</v>
      </c>
      <c r="C11" s="273" t="s">
        <v>3916</v>
      </c>
      <c r="D11" s="287"/>
      <c r="E11" s="287"/>
      <c r="F11" s="288"/>
      <c r="G11" s="288"/>
      <c r="H11" s="274"/>
      <c r="I11" s="289"/>
      <c r="J11" s="290"/>
    </row>
    <row r="12" spans="1:11" s="291" customFormat="1" x14ac:dyDescent="0.3">
      <c r="A12" s="269">
        <v>10</v>
      </c>
      <c r="B12" s="286" t="s">
        <v>3917</v>
      </c>
      <c r="C12" s="273" t="s">
        <v>3918</v>
      </c>
      <c r="D12" s="287"/>
      <c r="E12" s="287"/>
      <c r="F12" s="288"/>
      <c r="G12" s="288"/>
      <c r="H12" s="274"/>
      <c r="I12" s="289"/>
      <c r="J12" s="290"/>
    </row>
    <row r="13" spans="1:11" s="291" customFormat="1" x14ac:dyDescent="0.3">
      <c r="A13" s="269">
        <v>11</v>
      </c>
      <c r="B13" s="286" t="s">
        <v>3919</v>
      </c>
      <c r="C13" s="273" t="s">
        <v>3920</v>
      </c>
      <c r="D13" s="287"/>
      <c r="E13" s="287"/>
      <c r="F13" s="288"/>
      <c r="G13" s="288"/>
      <c r="H13" s="274"/>
      <c r="I13" s="289"/>
      <c r="J13" s="290"/>
    </row>
    <row r="14" spans="1:11" s="291" customFormat="1" x14ac:dyDescent="0.3">
      <c r="A14" s="269">
        <v>12</v>
      </c>
      <c r="B14" s="286" t="s">
        <v>3921</v>
      </c>
      <c r="C14" s="273" t="s">
        <v>3922</v>
      </c>
      <c r="D14" s="287"/>
      <c r="E14" s="287"/>
      <c r="F14" s="288"/>
      <c r="G14" s="288"/>
      <c r="H14" s="274"/>
      <c r="I14" s="289"/>
      <c r="J14" s="290"/>
    </row>
    <row r="15" spans="1:11" s="291" customFormat="1" x14ac:dyDescent="0.3">
      <c r="A15" s="269">
        <v>13</v>
      </c>
      <c r="B15" s="286" t="s">
        <v>3923</v>
      </c>
      <c r="C15" s="273" t="s">
        <v>3924</v>
      </c>
      <c r="D15" s="287"/>
      <c r="E15" s="287"/>
      <c r="F15" s="288"/>
      <c r="G15" s="288"/>
      <c r="H15" s="274"/>
      <c r="I15" s="289"/>
      <c r="J15" s="290"/>
    </row>
    <row r="16" spans="1:11" s="291" customFormat="1" x14ac:dyDescent="0.3">
      <c r="A16" s="269">
        <v>14</v>
      </c>
      <c r="B16" s="286" t="s">
        <v>3925</v>
      </c>
      <c r="C16" s="273" t="s">
        <v>3926</v>
      </c>
      <c r="D16" s="287"/>
      <c r="E16" s="287"/>
      <c r="F16" s="288" t="s">
        <v>1521</v>
      </c>
      <c r="G16" s="288"/>
      <c r="H16" s="274"/>
      <c r="I16" s="289"/>
      <c r="J16" s="290"/>
    </row>
    <row r="17" spans="1:11" s="291" customFormat="1" x14ac:dyDescent="0.3">
      <c r="A17" s="269">
        <v>15</v>
      </c>
      <c r="B17" s="286" t="s">
        <v>3927</v>
      </c>
      <c r="C17" s="273" t="s">
        <v>3928</v>
      </c>
      <c r="D17" s="287"/>
      <c r="E17" s="287"/>
      <c r="F17" s="288"/>
      <c r="G17" s="288"/>
      <c r="H17" s="274"/>
      <c r="I17" s="289"/>
      <c r="J17" s="290"/>
    </row>
    <row r="18" spans="1:11" x14ac:dyDescent="0.3">
      <c r="A18" s="269">
        <v>16</v>
      </c>
      <c r="B18" s="275" t="s">
        <v>3929</v>
      </c>
      <c r="C18" s="276" t="s">
        <v>3930</v>
      </c>
      <c r="D18" s="277">
        <v>3</v>
      </c>
      <c r="E18" s="277" t="s">
        <v>3931</v>
      </c>
      <c r="F18" s="278"/>
      <c r="G18" s="278"/>
      <c r="H18" s="278"/>
      <c r="I18" s="279"/>
      <c r="J18" s="279"/>
      <c r="K18" s="280"/>
    </row>
    <row r="19" spans="1:11" x14ac:dyDescent="0.3">
      <c r="A19" s="269">
        <v>17</v>
      </c>
      <c r="B19" s="275" t="s">
        <v>3932</v>
      </c>
      <c r="C19" s="276" t="s">
        <v>3933</v>
      </c>
      <c r="D19" s="277">
        <v>1</v>
      </c>
      <c r="E19" s="277" t="s">
        <v>3934</v>
      </c>
      <c r="F19" s="278"/>
      <c r="G19" s="278">
        <v>1</v>
      </c>
      <c r="H19" s="278"/>
      <c r="I19" s="279">
        <v>1</v>
      </c>
      <c r="J19" s="279">
        <v>199</v>
      </c>
      <c r="K19" s="278"/>
    </row>
    <row r="20" spans="1:11" s="291" customFormat="1" x14ac:dyDescent="0.3">
      <c r="A20" s="269">
        <v>18</v>
      </c>
      <c r="B20" s="286" t="s">
        <v>3935</v>
      </c>
      <c r="C20" s="273" t="s">
        <v>3936</v>
      </c>
      <c r="D20" s="287"/>
      <c r="E20" s="287"/>
      <c r="F20" s="288"/>
      <c r="G20" s="288"/>
      <c r="H20" s="274"/>
      <c r="I20" s="289"/>
      <c r="J20" s="290"/>
    </row>
    <row r="21" spans="1:11" s="291" customFormat="1" x14ac:dyDescent="0.3">
      <c r="A21" s="269">
        <v>19</v>
      </c>
      <c r="B21" s="286" t="s">
        <v>3937</v>
      </c>
      <c r="C21" s="273" t="s">
        <v>3938</v>
      </c>
      <c r="D21" s="287"/>
      <c r="E21" s="287"/>
      <c r="F21" s="288"/>
      <c r="G21" s="288"/>
      <c r="H21" s="274"/>
      <c r="I21" s="289"/>
      <c r="J21" s="290"/>
    </row>
    <row r="22" spans="1:11" s="291" customFormat="1" x14ac:dyDescent="0.3">
      <c r="A22" s="269">
        <v>20</v>
      </c>
      <c r="B22" s="286" t="s">
        <v>3939</v>
      </c>
      <c r="C22" s="273" t="s">
        <v>3940</v>
      </c>
      <c r="D22" s="287"/>
      <c r="E22" s="287"/>
      <c r="F22" s="288"/>
      <c r="G22" s="288"/>
      <c r="H22" s="274"/>
      <c r="I22" s="289"/>
      <c r="J22" s="290"/>
    </row>
    <row r="23" spans="1:11" s="291" customFormat="1" x14ac:dyDescent="0.3">
      <c r="A23" s="269">
        <v>21</v>
      </c>
      <c r="B23" s="286" t="s">
        <v>3941</v>
      </c>
      <c r="C23" s="273" t="s">
        <v>3942</v>
      </c>
      <c r="D23" s="287"/>
      <c r="E23" s="287"/>
      <c r="F23" s="288"/>
      <c r="G23" s="288"/>
      <c r="H23" s="274"/>
      <c r="I23" s="289"/>
      <c r="J23" s="290"/>
    </row>
    <row r="24" spans="1:11" s="291" customFormat="1" x14ac:dyDescent="0.3">
      <c r="A24" s="269">
        <v>22</v>
      </c>
      <c r="B24" s="286" t="s">
        <v>3943</v>
      </c>
      <c r="C24" s="273" t="s">
        <v>3944</v>
      </c>
      <c r="D24" s="287"/>
      <c r="E24" s="287"/>
      <c r="F24" s="288"/>
      <c r="G24" s="288"/>
      <c r="H24" s="274"/>
      <c r="I24" s="289"/>
      <c r="J24" s="290"/>
    </row>
    <row r="25" spans="1:11" s="291" customFormat="1" x14ac:dyDescent="0.3">
      <c r="A25" s="269">
        <v>23</v>
      </c>
      <c r="B25" s="286" t="s">
        <v>3945</v>
      </c>
      <c r="C25" s="273" t="s">
        <v>3946</v>
      </c>
      <c r="D25" s="287"/>
      <c r="E25" s="287"/>
      <c r="F25" s="288"/>
      <c r="G25" s="288"/>
      <c r="H25" s="274"/>
      <c r="I25" s="289"/>
      <c r="J25" s="290"/>
    </row>
    <row r="26" spans="1:11" s="291" customFormat="1" x14ac:dyDescent="0.3">
      <c r="A26" s="269">
        <v>24</v>
      </c>
      <c r="B26" s="286" t="s">
        <v>3947</v>
      </c>
      <c r="C26" s="273" t="s">
        <v>3948</v>
      </c>
      <c r="D26" s="287"/>
      <c r="E26" s="287"/>
      <c r="F26" s="288"/>
      <c r="G26" s="288"/>
      <c r="H26" s="274"/>
      <c r="I26" s="289"/>
      <c r="J26" s="290"/>
    </row>
    <row r="27" spans="1:11" s="291" customFormat="1" x14ac:dyDescent="0.3">
      <c r="A27" s="269">
        <v>25</v>
      </c>
      <c r="B27" s="286" t="s">
        <v>3949</v>
      </c>
      <c r="C27" s="273" t="s">
        <v>3950</v>
      </c>
      <c r="D27" s="287"/>
      <c r="E27" s="287"/>
      <c r="F27" s="288"/>
      <c r="G27" s="288"/>
      <c r="H27" s="274"/>
      <c r="I27" s="289"/>
      <c r="J27" s="290"/>
    </row>
    <row r="28" spans="1:11" s="291" customFormat="1" x14ac:dyDescent="0.3">
      <c r="A28" s="269">
        <v>26</v>
      </c>
      <c r="B28" s="286" t="s">
        <v>3951</v>
      </c>
      <c r="C28" s="273" t="s">
        <v>3952</v>
      </c>
      <c r="D28" s="287"/>
      <c r="E28" s="287"/>
      <c r="F28" s="288"/>
      <c r="G28" s="288"/>
      <c r="H28" s="274"/>
      <c r="I28" s="289"/>
      <c r="J28" s="290"/>
    </row>
    <row r="29" spans="1:11" s="291" customFormat="1" x14ac:dyDescent="0.3">
      <c r="A29" s="269">
        <v>27</v>
      </c>
      <c r="B29" s="286" t="s">
        <v>3953</v>
      </c>
      <c r="C29" s="273" t="s">
        <v>3954</v>
      </c>
      <c r="D29" s="287"/>
      <c r="E29" s="287"/>
      <c r="F29" s="288"/>
      <c r="G29" s="288"/>
      <c r="H29" s="274"/>
      <c r="I29" s="289"/>
      <c r="J29" s="290"/>
    </row>
    <row r="30" spans="1:11" s="291" customFormat="1" x14ac:dyDescent="0.3">
      <c r="A30" s="269">
        <v>28</v>
      </c>
      <c r="B30" s="286" t="s">
        <v>3955</v>
      </c>
      <c r="C30" s="273" t="s">
        <v>3956</v>
      </c>
      <c r="D30" s="287"/>
      <c r="E30" s="287"/>
      <c r="F30" s="288"/>
      <c r="G30" s="288"/>
      <c r="H30" s="274"/>
      <c r="I30" s="289"/>
      <c r="J30" s="290"/>
    </row>
    <row r="31" spans="1:11" s="291" customFormat="1" x14ac:dyDescent="0.3">
      <c r="A31" s="269">
        <v>29</v>
      </c>
      <c r="B31" s="286" t="s">
        <v>3957</v>
      </c>
      <c r="C31" s="273" t="s">
        <v>3958</v>
      </c>
      <c r="D31" s="287"/>
      <c r="E31" s="287"/>
      <c r="F31" s="288"/>
      <c r="G31" s="288"/>
      <c r="H31" s="274"/>
      <c r="I31" s="289"/>
      <c r="J31" s="290"/>
    </row>
    <row r="32" spans="1:11" x14ac:dyDescent="0.3">
      <c r="A32" s="269">
        <v>30</v>
      </c>
      <c r="B32" s="275" t="s">
        <v>3959</v>
      </c>
      <c r="C32" s="276" t="s">
        <v>3960</v>
      </c>
      <c r="D32" s="277">
        <v>3</v>
      </c>
      <c r="E32" s="277" t="s">
        <v>3931</v>
      </c>
      <c r="F32" s="278">
        <v>1</v>
      </c>
      <c r="G32" s="278">
        <v>1</v>
      </c>
      <c r="H32" s="278">
        <v>1</v>
      </c>
      <c r="I32" s="279"/>
      <c r="J32" s="279"/>
      <c r="K32" s="278"/>
    </row>
    <row r="33" spans="1:11" x14ac:dyDescent="0.3">
      <c r="A33" s="269">
        <v>31</v>
      </c>
      <c r="B33" s="275" t="s">
        <v>3961</v>
      </c>
      <c r="C33" s="276" t="s">
        <v>3962</v>
      </c>
      <c r="D33" s="277"/>
      <c r="E33" s="277"/>
      <c r="F33" s="278" t="s">
        <v>1521</v>
      </c>
      <c r="G33" s="278" t="s">
        <v>1521</v>
      </c>
      <c r="H33" s="278">
        <v>2</v>
      </c>
      <c r="I33" s="279">
        <v>1</v>
      </c>
      <c r="J33" s="279" t="s">
        <v>3963</v>
      </c>
      <c r="K33" s="278"/>
    </row>
    <row r="34" spans="1:11" x14ac:dyDescent="0.3">
      <c r="A34" s="269">
        <v>32</v>
      </c>
      <c r="B34" s="275" t="s">
        <v>3964</v>
      </c>
      <c r="C34" s="276" t="s">
        <v>3965</v>
      </c>
      <c r="D34" s="277">
        <v>2</v>
      </c>
      <c r="E34" s="277" t="s">
        <v>3966</v>
      </c>
      <c r="F34" s="278"/>
      <c r="G34" s="278">
        <v>1</v>
      </c>
      <c r="H34" s="278">
        <v>1</v>
      </c>
      <c r="I34" s="279">
        <v>1</v>
      </c>
      <c r="J34" s="279" t="s">
        <v>3967</v>
      </c>
      <c r="K34" s="278"/>
    </row>
    <row r="35" spans="1:11" s="291" customFormat="1" x14ac:dyDescent="0.3">
      <c r="A35" s="269">
        <v>33</v>
      </c>
      <c r="B35" s="286" t="s">
        <v>3968</v>
      </c>
      <c r="C35" s="273" t="s">
        <v>3969</v>
      </c>
      <c r="D35" s="287"/>
      <c r="E35" s="287"/>
      <c r="F35" s="288"/>
      <c r="G35" s="288"/>
      <c r="H35" s="274"/>
      <c r="I35" s="289"/>
      <c r="J35" s="290"/>
    </row>
    <row r="36" spans="1:11" s="291" customFormat="1" x14ac:dyDescent="0.3">
      <c r="A36" s="269">
        <v>34</v>
      </c>
      <c r="B36" s="286" t="s">
        <v>3970</v>
      </c>
      <c r="C36" s="273" t="s">
        <v>3971</v>
      </c>
      <c r="D36" s="287"/>
      <c r="E36" s="287"/>
      <c r="F36" s="288"/>
      <c r="G36" s="288"/>
      <c r="H36" s="274"/>
      <c r="I36" s="289"/>
      <c r="J36" s="290"/>
    </row>
    <row r="37" spans="1:11" s="291" customFormat="1" x14ac:dyDescent="0.3">
      <c r="A37" s="269">
        <v>35</v>
      </c>
      <c r="B37" s="286" t="s">
        <v>3972</v>
      </c>
      <c r="C37" s="273" t="s">
        <v>3973</v>
      </c>
      <c r="D37" s="287"/>
      <c r="E37" s="287"/>
      <c r="F37" s="288"/>
      <c r="G37" s="288"/>
      <c r="H37" s="274"/>
      <c r="I37" s="289"/>
      <c r="J37" s="290"/>
    </row>
    <row r="38" spans="1:11" s="291" customFormat="1" x14ac:dyDescent="0.3">
      <c r="A38" s="269">
        <v>36</v>
      </c>
      <c r="B38" s="286" t="s">
        <v>3974</v>
      </c>
      <c r="C38" s="273" t="s">
        <v>3975</v>
      </c>
      <c r="D38" s="287"/>
      <c r="E38" s="287"/>
      <c r="F38" s="288"/>
      <c r="G38" s="288"/>
      <c r="H38" s="274"/>
      <c r="I38" s="289"/>
      <c r="J38" s="290"/>
    </row>
    <row r="39" spans="1:11" s="291" customFormat="1" x14ac:dyDescent="0.3">
      <c r="A39" s="269">
        <v>37</v>
      </c>
      <c r="B39" s="286" t="s">
        <v>3976</v>
      </c>
      <c r="C39" s="273" t="s">
        <v>3977</v>
      </c>
      <c r="D39" s="287"/>
      <c r="E39" s="287"/>
      <c r="F39" s="288"/>
      <c r="G39" s="288"/>
      <c r="H39" s="274"/>
      <c r="I39" s="289"/>
      <c r="J39" s="290"/>
    </row>
    <row r="40" spans="1:11" s="291" customFormat="1" x14ac:dyDescent="0.3">
      <c r="A40" s="269">
        <v>38</v>
      </c>
      <c r="B40" s="286" t="s">
        <v>3978</v>
      </c>
      <c r="C40" s="273" t="s">
        <v>3979</v>
      </c>
      <c r="D40" s="287"/>
      <c r="E40" s="287"/>
      <c r="F40" s="288"/>
      <c r="G40" s="288"/>
      <c r="H40" s="274"/>
      <c r="I40" s="289"/>
      <c r="J40" s="290"/>
    </row>
    <row r="41" spans="1:11" s="291" customFormat="1" x14ac:dyDescent="0.3">
      <c r="A41" s="269">
        <v>39</v>
      </c>
      <c r="B41" s="286" t="s">
        <v>3980</v>
      </c>
      <c r="C41" s="273" t="s">
        <v>3981</v>
      </c>
      <c r="D41" s="287"/>
      <c r="E41" s="287"/>
      <c r="F41" s="288"/>
      <c r="G41" s="288"/>
      <c r="H41" s="274"/>
      <c r="I41" s="289"/>
      <c r="J41" s="290"/>
    </row>
    <row r="42" spans="1:11" s="291" customFormat="1" x14ac:dyDescent="0.3">
      <c r="A42" s="269">
        <v>40</v>
      </c>
      <c r="B42" s="286" t="s">
        <v>3982</v>
      </c>
      <c r="C42" s="273" t="s">
        <v>3983</v>
      </c>
      <c r="D42" s="287"/>
      <c r="E42" s="287"/>
      <c r="F42" s="288"/>
      <c r="G42" s="288"/>
      <c r="H42" s="274"/>
      <c r="I42" s="289"/>
      <c r="J42" s="290"/>
    </row>
    <row r="43" spans="1:11" s="291" customFormat="1" x14ac:dyDescent="0.3">
      <c r="A43" s="269">
        <v>41</v>
      </c>
      <c r="B43" s="286" t="s">
        <v>3984</v>
      </c>
      <c r="C43" s="273" t="s">
        <v>3985</v>
      </c>
      <c r="D43" s="287"/>
      <c r="E43" s="287"/>
      <c r="F43" s="288"/>
      <c r="G43" s="288"/>
      <c r="H43" s="274"/>
      <c r="I43" s="289"/>
      <c r="J43" s="290"/>
    </row>
    <row r="44" spans="1:11" s="291" customFormat="1" x14ac:dyDescent="0.3">
      <c r="A44" s="269">
        <v>42</v>
      </c>
      <c r="B44" s="286" t="s">
        <v>3986</v>
      </c>
      <c r="C44" s="273" t="s">
        <v>3987</v>
      </c>
      <c r="D44" s="287"/>
      <c r="E44" s="287"/>
      <c r="F44" s="288"/>
      <c r="G44" s="288"/>
      <c r="H44" s="274"/>
      <c r="I44" s="289"/>
      <c r="J44" s="290"/>
    </row>
    <row r="45" spans="1:11" x14ac:dyDescent="0.3">
      <c r="A45" s="269">
        <v>43</v>
      </c>
      <c r="B45" s="275" t="s">
        <v>3988</v>
      </c>
      <c r="C45" s="276" t="s">
        <v>3989</v>
      </c>
      <c r="D45" s="277"/>
      <c r="E45" s="277"/>
      <c r="F45" s="278"/>
      <c r="G45" s="278"/>
      <c r="H45" s="278"/>
      <c r="I45" s="279">
        <v>1</v>
      </c>
      <c r="J45" s="279" t="s">
        <v>3990</v>
      </c>
      <c r="K45" s="278"/>
    </row>
    <row r="46" spans="1:11" s="291" customFormat="1" x14ac:dyDescent="0.3">
      <c r="A46" s="269">
        <v>44</v>
      </c>
      <c r="B46" s="286" t="s">
        <v>3991</v>
      </c>
      <c r="C46" s="273" t="s">
        <v>3992</v>
      </c>
      <c r="D46" s="287"/>
      <c r="E46" s="287"/>
      <c r="F46" s="288"/>
      <c r="G46" s="288"/>
      <c r="H46" s="274"/>
      <c r="I46" s="289"/>
      <c r="J46" s="290"/>
    </row>
    <row r="47" spans="1:11" x14ac:dyDescent="0.3">
      <c r="A47" s="269">
        <v>45</v>
      </c>
      <c r="B47" s="275" t="s">
        <v>3993</v>
      </c>
      <c r="C47" s="276" t="s">
        <v>3994</v>
      </c>
      <c r="D47" s="277"/>
      <c r="E47" s="277"/>
      <c r="F47" s="278">
        <v>1</v>
      </c>
      <c r="G47" s="278"/>
      <c r="H47" s="278">
        <v>1</v>
      </c>
      <c r="I47" s="279">
        <v>1</v>
      </c>
      <c r="J47" s="279" t="s">
        <v>3995</v>
      </c>
      <c r="K47" s="278"/>
    </row>
    <row r="48" spans="1:11" x14ac:dyDescent="0.3">
      <c r="A48" s="269">
        <v>46</v>
      </c>
      <c r="B48" s="275" t="s">
        <v>3996</v>
      </c>
      <c r="C48" s="276" t="s">
        <v>3997</v>
      </c>
      <c r="D48" s="277"/>
      <c r="E48" s="277"/>
      <c r="F48" s="278"/>
      <c r="G48" s="278" t="s">
        <v>1521</v>
      </c>
      <c r="H48" s="278">
        <v>2</v>
      </c>
      <c r="I48" s="279"/>
      <c r="J48" s="279"/>
      <c r="K48" s="278"/>
    </row>
    <row r="49" spans="1:11" x14ac:dyDescent="0.3">
      <c r="A49" s="269">
        <v>47</v>
      </c>
      <c r="B49" s="275" t="s">
        <v>3998</v>
      </c>
      <c r="C49" s="276" t="s">
        <v>3999</v>
      </c>
      <c r="D49" s="277"/>
      <c r="E49" s="277"/>
      <c r="F49" s="278">
        <v>1</v>
      </c>
      <c r="G49" s="278">
        <v>1</v>
      </c>
      <c r="H49" s="278">
        <v>1</v>
      </c>
      <c r="I49" s="279">
        <v>1</v>
      </c>
      <c r="J49" s="279" t="s">
        <v>4000</v>
      </c>
      <c r="K49" s="278"/>
    </row>
    <row r="50" spans="1:11" x14ac:dyDescent="0.3">
      <c r="A50" s="269">
        <v>48</v>
      </c>
      <c r="B50" s="275" t="s">
        <v>4001</v>
      </c>
      <c r="C50" s="276" t="s">
        <v>4002</v>
      </c>
      <c r="D50" s="277" t="s">
        <v>3914</v>
      </c>
      <c r="E50" s="277" t="s">
        <v>3914</v>
      </c>
      <c r="F50" s="278"/>
      <c r="G50" s="278"/>
      <c r="H50" s="278">
        <v>2</v>
      </c>
      <c r="I50" s="279">
        <v>1</v>
      </c>
      <c r="J50" s="279" t="s">
        <v>4003</v>
      </c>
      <c r="K50" s="280"/>
    </row>
    <row r="51" spans="1:11" x14ac:dyDescent="0.3">
      <c r="A51" s="269">
        <v>49</v>
      </c>
      <c r="B51" s="275" t="s">
        <v>4004</v>
      </c>
      <c r="C51" s="276" t="s">
        <v>4005</v>
      </c>
      <c r="D51" s="277"/>
      <c r="E51" s="277"/>
      <c r="F51" s="278"/>
      <c r="G51" s="278"/>
      <c r="H51" s="278">
        <v>2</v>
      </c>
      <c r="I51" s="279">
        <v>1</v>
      </c>
      <c r="J51" s="279" t="s">
        <v>4006</v>
      </c>
      <c r="K51" s="278"/>
    </row>
    <row r="52" spans="1:11" x14ac:dyDescent="0.3">
      <c r="A52" s="269">
        <v>50</v>
      </c>
      <c r="B52" s="275" t="s">
        <v>4007</v>
      </c>
      <c r="C52" s="276" t="s">
        <v>4008</v>
      </c>
      <c r="D52" s="277"/>
      <c r="E52" s="277"/>
      <c r="F52" s="278"/>
      <c r="G52" s="278"/>
      <c r="H52" s="278">
        <v>2</v>
      </c>
      <c r="I52" s="279">
        <v>1</v>
      </c>
      <c r="J52" s="279" t="s">
        <v>4009</v>
      </c>
      <c r="K52" s="278"/>
    </row>
    <row r="53" spans="1:11" x14ac:dyDescent="0.3">
      <c r="A53" s="269">
        <v>51</v>
      </c>
      <c r="B53" s="275" t="s">
        <v>4010</v>
      </c>
      <c r="C53" s="276" t="s">
        <v>4011</v>
      </c>
      <c r="D53" s="277"/>
      <c r="E53" s="277"/>
      <c r="F53" s="278"/>
      <c r="G53" s="278"/>
      <c r="H53" s="278">
        <v>2</v>
      </c>
      <c r="I53" s="279">
        <v>1</v>
      </c>
      <c r="J53" s="279" t="s">
        <v>4012</v>
      </c>
      <c r="K53" s="278"/>
    </row>
    <row r="54" spans="1:11" s="291" customFormat="1" x14ac:dyDescent="0.3">
      <c r="A54" s="269">
        <v>52</v>
      </c>
      <c r="B54" s="286" t="s">
        <v>4013</v>
      </c>
      <c r="C54" s="273" t="s">
        <v>4014</v>
      </c>
      <c r="D54" s="287"/>
      <c r="E54" s="287"/>
      <c r="F54" s="288"/>
      <c r="G54" s="288"/>
      <c r="H54" s="274"/>
      <c r="I54" s="289"/>
      <c r="J54" s="290"/>
    </row>
    <row r="55" spans="1:11" s="291" customFormat="1" x14ac:dyDescent="0.3">
      <c r="A55" s="269">
        <v>53</v>
      </c>
      <c r="B55" s="286" t="s">
        <v>4015</v>
      </c>
      <c r="C55" s="273" t="s">
        <v>4016</v>
      </c>
      <c r="D55" s="287"/>
      <c r="E55" s="287"/>
      <c r="F55" s="288"/>
      <c r="G55" s="288"/>
      <c r="H55" s="274"/>
      <c r="I55" s="289"/>
      <c r="J55" s="290"/>
    </row>
    <row r="56" spans="1:11" s="291" customFormat="1" x14ac:dyDescent="0.3">
      <c r="A56" s="269">
        <v>54</v>
      </c>
      <c r="B56" s="286" t="s">
        <v>4017</v>
      </c>
      <c r="C56" s="273" t="s">
        <v>4018</v>
      </c>
      <c r="D56" s="287"/>
      <c r="E56" s="287"/>
      <c r="F56" s="288"/>
      <c r="G56" s="288"/>
      <c r="H56" s="274"/>
      <c r="I56" s="289"/>
      <c r="J56" s="290"/>
    </row>
    <row r="57" spans="1:11" s="291" customFormat="1" x14ac:dyDescent="0.3">
      <c r="A57" s="269">
        <v>55</v>
      </c>
      <c r="B57" s="286" t="s">
        <v>4019</v>
      </c>
      <c r="C57" s="273" t="s">
        <v>4020</v>
      </c>
      <c r="D57" s="287"/>
      <c r="E57" s="287"/>
      <c r="F57" s="288"/>
      <c r="G57" s="288"/>
      <c r="H57" s="274"/>
      <c r="I57" s="289"/>
      <c r="J57" s="290"/>
    </row>
    <row r="58" spans="1:11" x14ac:dyDescent="0.3">
      <c r="A58" s="269">
        <v>56</v>
      </c>
      <c r="B58" s="275" t="s">
        <v>4021</v>
      </c>
      <c r="C58" s="276" t="s">
        <v>4022</v>
      </c>
      <c r="D58" s="277">
        <v>3</v>
      </c>
      <c r="E58" s="277" t="s">
        <v>3931</v>
      </c>
      <c r="F58" s="278">
        <v>1</v>
      </c>
      <c r="G58" s="278">
        <v>1</v>
      </c>
      <c r="H58" s="278">
        <v>2</v>
      </c>
      <c r="I58" s="279"/>
      <c r="J58" s="279"/>
      <c r="K58" s="278"/>
    </row>
    <row r="59" spans="1:11" s="291" customFormat="1" x14ac:dyDescent="0.3">
      <c r="A59" s="269">
        <v>57</v>
      </c>
      <c r="B59" s="286" t="s">
        <v>4023</v>
      </c>
      <c r="C59" s="273" t="s">
        <v>4024</v>
      </c>
      <c r="D59" s="287"/>
      <c r="E59" s="287"/>
      <c r="F59" s="288"/>
      <c r="G59" s="288"/>
      <c r="H59" s="274"/>
      <c r="I59" s="289"/>
      <c r="J59" s="290"/>
    </row>
    <row r="60" spans="1:11" s="291" customFormat="1" x14ac:dyDescent="0.3">
      <c r="A60" s="269">
        <v>58</v>
      </c>
      <c r="B60" s="286" t="s">
        <v>4025</v>
      </c>
      <c r="C60" s="273" t="s">
        <v>4026</v>
      </c>
      <c r="D60" s="287"/>
      <c r="E60" s="287"/>
      <c r="F60" s="288"/>
      <c r="G60" s="288"/>
      <c r="H60" s="274"/>
      <c r="I60" s="289"/>
      <c r="J60" s="290"/>
    </row>
    <row r="61" spans="1:11" x14ac:dyDescent="0.3">
      <c r="A61" s="269">
        <v>59</v>
      </c>
      <c r="B61" s="275" t="s">
        <v>4027</v>
      </c>
      <c r="C61" s="276" t="s">
        <v>4028</v>
      </c>
      <c r="D61" s="277">
        <v>3</v>
      </c>
      <c r="E61" s="277" t="s">
        <v>3931</v>
      </c>
      <c r="F61" s="278">
        <v>1</v>
      </c>
      <c r="G61" s="278">
        <v>1</v>
      </c>
      <c r="H61" s="278">
        <v>2</v>
      </c>
      <c r="I61" s="279">
        <v>1</v>
      </c>
      <c r="J61" s="279">
        <v>203</v>
      </c>
      <c r="K61" s="278"/>
    </row>
    <row r="62" spans="1:11" x14ac:dyDescent="0.3">
      <c r="A62" s="269">
        <v>60</v>
      </c>
      <c r="B62" s="275" t="s">
        <v>4029</v>
      </c>
      <c r="C62" s="276" t="s">
        <v>4030</v>
      </c>
      <c r="D62" s="277">
        <v>3</v>
      </c>
      <c r="E62" s="277" t="s">
        <v>3931</v>
      </c>
      <c r="F62" s="278">
        <v>1</v>
      </c>
      <c r="G62" s="278">
        <v>1</v>
      </c>
      <c r="H62" s="278">
        <v>2</v>
      </c>
      <c r="I62" s="279">
        <v>1</v>
      </c>
      <c r="J62" s="279">
        <v>228</v>
      </c>
      <c r="K62" s="278"/>
    </row>
    <row r="63" spans="1:11" x14ac:dyDescent="0.3">
      <c r="A63" s="269">
        <v>61</v>
      </c>
      <c r="B63" s="275" t="s">
        <v>4031</v>
      </c>
      <c r="C63" s="276" t="s">
        <v>4032</v>
      </c>
      <c r="D63" s="277">
        <v>2</v>
      </c>
      <c r="E63" s="277" t="s">
        <v>3966</v>
      </c>
      <c r="F63" s="278">
        <v>1</v>
      </c>
      <c r="G63" s="278">
        <v>1</v>
      </c>
      <c r="H63" s="278">
        <v>1</v>
      </c>
      <c r="I63" s="279">
        <v>1</v>
      </c>
      <c r="J63" s="279">
        <v>202</v>
      </c>
      <c r="K63" s="278"/>
    </row>
    <row r="64" spans="1:11" s="291" customFormat="1" x14ac:dyDescent="0.3">
      <c r="A64" s="269">
        <v>62</v>
      </c>
      <c r="B64" s="286" t="s">
        <v>4033</v>
      </c>
      <c r="C64" s="273" t="s">
        <v>4034</v>
      </c>
      <c r="D64" s="287"/>
      <c r="E64" s="287"/>
      <c r="F64" s="288"/>
      <c r="G64" s="288"/>
      <c r="H64" s="274"/>
      <c r="I64" s="289"/>
      <c r="J64" s="290"/>
    </row>
    <row r="65" spans="1:11" s="291" customFormat="1" x14ac:dyDescent="0.3">
      <c r="A65" s="269">
        <v>63</v>
      </c>
      <c r="B65" s="286" t="s">
        <v>4035</v>
      </c>
      <c r="C65" s="273" t="s">
        <v>4036</v>
      </c>
      <c r="D65" s="287"/>
      <c r="E65" s="287"/>
      <c r="F65" s="288"/>
      <c r="G65" s="288"/>
      <c r="H65" s="274"/>
      <c r="I65" s="289"/>
      <c r="J65" s="290"/>
    </row>
    <row r="66" spans="1:11" x14ac:dyDescent="0.3">
      <c r="A66" s="269">
        <v>64</v>
      </c>
      <c r="B66" s="275" t="s">
        <v>4037</v>
      </c>
      <c r="C66" s="276" t="s">
        <v>4038</v>
      </c>
      <c r="D66" s="277" t="s">
        <v>3914</v>
      </c>
      <c r="E66" s="277" t="s">
        <v>3914</v>
      </c>
      <c r="F66" s="278"/>
      <c r="G66" s="278"/>
      <c r="H66" s="278"/>
      <c r="I66" s="279"/>
      <c r="J66" s="279"/>
      <c r="K66" s="280"/>
    </row>
    <row r="67" spans="1:11" s="291" customFormat="1" x14ac:dyDescent="0.3">
      <c r="A67" s="269">
        <v>65</v>
      </c>
      <c r="B67" s="286" t="s">
        <v>4039</v>
      </c>
      <c r="C67" s="273" t="s">
        <v>4040</v>
      </c>
      <c r="D67" s="287"/>
      <c r="E67" s="287"/>
      <c r="F67" s="288"/>
      <c r="G67" s="288"/>
      <c r="H67" s="274"/>
      <c r="I67" s="289"/>
      <c r="J67" s="290"/>
    </row>
    <row r="68" spans="1:11" s="291" customFormat="1" x14ac:dyDescent="0.3">
      <c r="A68" s="269">
        <v>66</v>
      </c>
      <c r="B68" s="286" t="s">
        <v>4041</v>
      </c>
      <c r="C68" s="273" t="s">
        <v>4042</v>
      </c>
      <c r="D68" s="287"/>
      <c r="E68" s="287"/>
      <c r="F68" s="288"/>
      <c r="G68" s="288"/>
      <c r="H68" s="274"/>
      <c r="I68" s="289"/>
      <c r="J68" s="290"/>
    </row>
    <row r="69" spans="1:11" s="291" customFormat="1" x14ac:dyDescent="0.3">
      <c r="A69" s="269">
        <v>67</v>
      </c>
      <c r="B69" s="286" t="s">
        <v>4043</v>
      </c>
      <c r="C69" s="273" t="s">
        <v>4044</v>
      </c>
      <c r="D69" s="287"/>
      <c r="E69" s="287"/>
      <c r="F69" s="288"/>
      <c r="G69" s="288"/>
      <c r="H69" s="274"/>
      <c r="I69" s="289"/>
      <c r="J69" s="290"/>
    </row>
    <row r="70" spans="1:11" s="291" customFormat="1" x14ac:dyDescent="0.3">
      <c r="A70" s="269">
        <v>68</v>
      </c>
      <c r="B70" s="286" t="s">
        <v>4045</v>
      </c>
      <c r="C70" s="273" t="s">
        <v>4046</v>
      </c>
      <c r="D70" s="287"/>
      <c r="E70" s="287"/>
      <c r="F70" s="288"/>
      <c r="G70" s="288"/>
      <c r="H70" s="274"/>
      <c r="I70" s="289"/>
      <c r="J70" s="290"/>
    </row>
    <row r="71" spans="1:11" x14ac:dyDescent="0.3">
      <c r="A71" s="269">
        <v>69</v>
      </c>
      <c r="B71" s="275" t="s">
        <v>4047</v>
      </c>
      <c r="C71" s="276" t="s">
        <v>4048</v>
      </c>
      <c r="D71" s="277" t="s">
        <v>3914</v>
      </c>
      <c r="E71" s="277" t="s">
        <v>3914</v>
      </c>
      <c r="F71" s="278"/>
      <c r="G71" s="278"/>
      <c r="H71" s="278"/>
      <c r="I71" s="279"/>
      <c r="J71" s="279"/>
      <c r="K71" s="278"/>
    </row>
    <row r="72" spans="1:11" x14ac:dyDescent="0.3">
      <c r="A72" s="269">
        <v>70</v>
      </c>
      <c r="B72" s="275" t="s">
        <v>4049</v>
      </c>
      <c r="C72" s="276" t="s">
        <v>4050</v>
      </c>
      <c r="D72" s="277" t="s">
        <v>3914</v>
      </c>
      <c r="E72" s="277" t="s">
        <v>3914</v>
      </c>
      <c r="F72" s="278"/>
      <c r="G72" s="278"/>
      <c r="H72" s="278"/>
      <c r="I72" s="279"/>
      <c r="J72" s="279"/>
      <c r="K72" s="278"/>
    </row>
    <row r="73" spans="1:11" s="291" customFormat="1" x14ac:dyDescent="0.3">
      <c r="A73" s="269">
        <v>71</v>
      </c>
      <c r="B73" s="286" t="s">
        <v>4051</v>
      </c>
      <c r="C73" s="273" t="s">
        <v>4052</v>
      </c>
      <c r="D73" s="287"/>
      <c r="E73" s="287"/>
      <c r="F73" s="288"/>
      <c r="G73" s="288"/>
      <c r="H73" s="274"/>
      <c r="I73" s="289"/>
      <c r="J73" s="290"/>
    </row>
    <row r="74" spans="1:11" s="291" customFormat="1" x14ac:dyDescent="0.3">
      <c r="A74" s="269">
        <v>72</v>
      </c>
      <c r="B74" s="286" t="s">
        <v>4053</v>
      </c>
      <c r="C74" s="273" t="s">
        <v>4054</v>
      </c>
      <c r="D74" s="287"/>
      <c r="E74" s="287"/>
      <c r="F74" s="288"/>
      <c r="G74" s="288"/>
      <c r="H74" s="274"/>
      <c r="I74" s="289"/>
      <c r="J74" s="290"/>
    </row>
    <row r="75" spans="1:11" s="291" customFormat="1" x14ac:dyDescent="0.3">
      <c r="A75" s="269">
        <v>73</v>
      </c>
      <c r="B75" s="286" t="s">
        <v>4055</v>
      </c>
      <c r="C75" s="273" t="s">
        <v>4056</v>
      </c>
      <c r="D75" s="287"/>
      <c r="E75" s="287"/>
      <c r="F75" s="288"/>
      <c r="G75" s="288"/>
      <c r="H75" s="274"/>
      <c r="I75" s="289"/>
      <c r="J75" s="290"/>
    </row>
    <row r="76" spans="1:11" s="291" customFormat="1" x14ac:dyDescent="0.3">
      <c r="A76" s="269">
        <v>74</v>
      </c>
      <c r="B76" s="286" t="s">
        <v>4057</v>
      </c>
      <c r="C76" s="273" t="s">
        <v>4058</v>
      </c>
      <c r="D76" s="287"/>
      <c r="E76" s="287"/>
      <c r="F76" s="288"/>
      <c r="G76" s="288"/>
      <c r="H76" s="274"/>
      <c r="I76" s="289"/>
      <c r="J76" s="290"/>
    </row>
    <row r="77" spans="1:11" s="291" customFormat="1" x14ac:dyDescent="0.3">
      <c r="A77" s="269">
        <v>75</v>
      </c>
      <c r="B77" s="286" t="s">
        <v>4059</v>
      </c>
      <c r="C77" s="273" t="s">
        <v>4060</v>
      </c>
      <c r="D77" s="287"/>
      <c r="E77" s="287"/>
      <c r="F77" s="288"/>
      <c r="G77" s="288"/>
      <c r="H77" s="274"/>
      <c r="I77" s="289"/>
      <c r="J77" s="290"/>
    </row>
    <row r="78" spans="1:11" s="291" customFormat="1" x14ac:dyDescent="0.3">
      <c r="A78" s="269">
        <v>76</v>
      </c>
      <c r="B78" s="286" t="s">
        <v>4061</v>
      </c>
      <c r="C78" s="273" t="s">
        <v>4062</v>
      </c>
      <c r="D78" s="287"/>
      <c r="E78" s="287"/>
      <c r="F78" s="288"/>
      <c r="G78" s="288"/>
      <c r="H78" s="274"/>
      <c r="I78" s="289"/>
      <c r="J78" s="290"/>
    </row>
    <row r="79" spans="1:11" s="291" customFormat="1" x14ac:dyDescent="0.3">
      <c r="A79" s="269">
        <v>77</v>
      </c>
      <c r="B79" s="286" t="s">
        <v>4063</v>
      </c>
      <c r="C79" s="273" t="s">
        <v>4064</v>
      </c>
      <c r="D79" s="287"/>
      <c r="E79" s="287"/>
      <c r="F79" s="288"/>
      <c r="G79" s="288"/>
      <c r="H79" s="274"/>
      <c r="I79" s="289"/>
      <c r="J79" s="290"/>
    </row>
    <row r="80" spans="1:11" s="291" customFormat="1" x14ac:dyDescent="0.3">
      <c r="A80" s="269">
        <v>78</v>
      </c>
      <c r="B80" s="286" t="s">
        <v>4065</v>
      </c>
      <c r="C80" s="273" t="s">
        <v>4066</v>
      </c>
      <c r="D80" s="287"/>
      <c r="E80" s="287"/>
      <c r="F80" s="288"/>
      <c r="G80" s="288"/>
      <c r="H80" s="274"/>
      <c r="I80" s="289"/>
      <c r="J80" s="290"/>
    </row>
    <row r="81" spans="1:11" s="291" customFormat="1" x14ac:dyDescent="0.3">
      <c r="A81" s="269">
        <v>79</v>
      </c>
      <c r="B81" s="286" t="s">
        <v>4067</v>
      </c>
      <c r="C81" s="273" t="s">
        <v>4068</v>
      </c>
      <c r="D81" s="287"/>
      <c r="E81" s="287"/>
      <c r="F81" s="288"/>
      <c r="G81" s="288"/>
      <c r="H81" s="274"/>
      <c r="I81" s="289"/>
      <c r="J81" s="290"/>
    </row>
    <row r="82" spans="1:11" s="291" customFormat="1" x14ac:dyDescent="0.3">
      <c r="A82" s="269">
        <v>80</v>
      </c>
      <c r="B82" s="286" t="s">
        <v>4069</v>
      </c>
      <c r="C82" s="273" t="s">
        <v>4070</v>
      </c>
      <c r="D82" s="287"/>
      <c r="E82" s="287"/>
      <c r="F82" s="288"/>
      <c r="G82" s="288"/>
      <c r="H82" s="274"/>
      <c r="I82" s="289"/>
      <c r="J82" s="290"/>
    </row>
    <row r="83" spans="1:11" s="291" customFormat="1" x14ac:dyDescent="0.3">
      <c r="A83" s="269">
        <v>81</v>
      </c>
      <c r="B83" s="286" t="s">
        <v>4071</v>
      </c>
      <c r="C83" s="273" t="s">
        <v>4072</v>
      </c>
      <c r="D83" s="287"/>
      <c r="E83" s="287"/>
      <c r="F83" s="288"/>
      <c r="G83" s="288"/>
      <c r="H83" s="274"/>
      <c r="I83" s="289"/>
      <c r="J83" s="290"/>
    </row>
    <row r="84" spans="1:11" s="291" customFormat="1" x14ac:dyDescent="0.3">
      <c r="A84" s="269">
        <v>82</v>
      </c>
      <c r="B84" s="286" t="s">
        <v>4073</v>
      </c>
      <c r="C84" s="273" t="s">
        <v>4074</v>
      </c>
      <c r="D84" s="287"/>
      <c r="E84" s="287"/>
      <c r="F84" s="288"/>
      <c r="G84" s="288"/>
      <c r="H84" s="274"/>
      <c r="I84" s="289"/>
      <c r="J84" s="290"/>
    </row>
    <row r="85" spans="1:11" s="291" customFormat="1" x14ac:dyDescent="0.3">
      <c r="A85" s="269">
        <v>83</v>
      </c>
      <c r="B85" s="286" t="s">
        <v>4075</v>
      </c>
      <c r="C85" s="273" t="s">
        <v>4076</v>
      </c>
      <c r="D85" s="287"/>
      <c r="E85" s="287"/>
      <c r="F85" s="288"/>
      <c r="G85" s="288"/>
      <c r="H85" s="274"/>
      <c r="I85" s="289"/>
      <c r="J85" s="290"/>
    </row>
    <row r="86" spans="1:11" s="291" customFormat="1" x14ac:dyDescent="0.3">
      <c r="A86" s="269">
        <v>84</v>
      </c>
      <c r="B86" s="286" t="s">
        <v>4077</v>
      </c>
      <c r="C86" s="273" t="s">
        <v>4078</v>
      </c>
      <c r="D86" s="287"/>
      <c r="E86" s="287"/>
      <c r="F86" s="288"/>
      <c r="G86" s="288"/>
      <c r="H86" s="274"/>
      <c r="I86" s="289"/>
      <c r="J86" s="290"/>
    </row>
    <row r="87" spans="1:11" s="291" customFormat="1" x14ac:dyDescent="0.3">
      <c r="A87" s="269">
        <v>85</v>
      </c>
      <c r="B87" s="286" t="s">
        <v>4079</v>
      </c>
      <c r="C87" s="273" t="s">
        <v>4080</v>
      </c>
      <c r="D87" s="287"/>
      <c r="E87" s="287"/>
      <c r="F87" s="288"/>
      <c r="G87" s="288"/>
      <c r="H87" s="274"/>
      <c r="I87" s="289"/>
      <c r="J87" s="290"/>
    </row>
    <row r="88" spans="1:11" x14ac:dyDescent="0.3">
      <c r="A88" s="269">
        <v>86</v>
      </c>
      <c r="B88" s="275" t="s">
        <v>4081</v>
      </c>
      <c r="C88" s="276" t="s">
        <v>4082</v>
      </c>
      <c r="D88" s="277">
        <v>3</v>
      </c>
      <c r="E88" s="277" t="s">
        <v>3931</v>
      </c>
      <c r="F88" s="278"/>
      <c r="G88" s="278">
        <v>1</v>
      </c>
      <c r="H88" s="278">
        <v>2</v>
      </c>
      <c r="I88" s="279"/>
      <c r="J88" s="279"/>
      <c r="K88" s="280"/>
    </row>
    <row r="89" spans="1:11" x14ac:dyDescent="0.3">
      <c r="A89" s="269">
        <v>87</v>
      </c>
      <c r="B89" s="275" t="s">
        <v>4083</v>
      </c>
      <c r="C89" s="276" t="s">
        <v>4084</v>
      </c>
      <c r="D89" s="277">
        <v>3</v>
      </c>
      <c r="E89" s="277" t="s">
        <v>3931</v>
      </c>
      <c r="F89" s="278">
        <v>1</v>
      </c>
      <c r="G89" s="278">
        <v>1</v>
      </c>
      <c r="H89" s="278">
        <v>2</v>
      </c>
      <c r="I89" s="279"/>
      <c r="J89" s="279"/>
      <c r="K89" s="278"/>
    </row>
    <row r="90" spans="1:11" s="291" customFormat="1" x14ac:dyDescent="0.3">
      <c r="A90" s="269">
        <v>88</v>
      </c>
      <c r="B90" s="286" t="s">
        <v>4085</v>
      </c>
      <c r="C90" s="273" t="s">
        <v>4086</v>
      </c>
      <c r="D90" s="287"/>
      <c r="E90" s="287"/>
      <c r="F90" s="288"/>
      <c r="G90" s="288"/>
      <c r="H90" s="274"/>
      <c r="I90" s="289"/>
      <c r="J90" s="290"/>
    </row>
    <row r="91" spans="1:11" x14ac:dyDescent="0.3">
      <c r="A91" s="269">
        <v>89</v>
      </c>
      <c r="B91" s="275" t="s">
        <v>4087</v>
      </c>
      <c r="C91" s="276" t="s">
        <v>4088</v>
      </c>
      <c r="D91" s="277"/>
      <c r="E91" s="277"/>
      <c r="F91" s="278"/>
      <c r="G91" s="278"/>
      <c r="H91" s="278">
        <v>2</v>
      </c>
      <c r="I91" s="279">
        <v>1</v>
      </c>
      <c r="J91" s="279" t="s">
        <v>4089</v>
      </c>
      <c r="K91" s="278"/>
    </row>
    <row r="92" spans="1:11" s="291" customFormat="1" x14ac:dyDescent="0.3">
      <c r="A92" s="269">
        <v>90</v>
      </c>
      <c r="B92" s="286" t="s">
        <v>4090</v>
      </c>
      <c r="C92" s="273" t="s">
        <v>4091</v>
      </c>
      <c r="D92" s="287"/>
      <c r="E92" s="287"/>
      <c r="F92" s="288"/>
      <c r="G92" s="288"/>
      <c r="H92" s="274"/>
      <c r="I92" s="289"/>
      <c r="J92" s="290"/>
    </row>
    <row r="93" spans="1:11" s="291" customFormat="1" x14ac:dyDescent="0.3">
      <c r="A93" s="269">
        <v>91</v>
      </c>
      <c r="B93" s="286" t="s">
        <v>4092</v>
      </c>
      <c r="C93" s="273" t="s">
        <v>4093</v>
      </c>
      <c r="D93" s="287"/>
      <c r="E93" s="287"/>
      <c r="F93" s="288"/>
      <c r="G93" s="288"/>
      <c r="H93" s="274"/>
      <c r="I93" s="289"/>
      <c r="J93" s="290"/>
    </row>
    <row r="94" spans="1:11" s="291" customFormat="1" x14ac:dyDescent="0.3">
      <c r="A94" s="269">
        <v>92</v>
      </c>
      <c r="B94" s="286" t="s">
        <v>4094</v>
      </c>
      <c r="C94" s="273" t="s">
        <v>4095</v>
      </c>
      <c r="D94" s="287"/>
      <c r="E94" s="287"/>
      <c r="F94" s="288"/>
      <c r="G94" s="288"/>
      <c r="H94" s="274"/>
      <c r="I94" s="289"/>
      <c r="J94" s="290"/>
    </row>
    <row r="95" spans="1:11" s="291" customFormat="1" x14ac:dyDescent="0.3">
      <c r="A95" s="269">
        <v>93</v>
      </c>
      <c r="B95" s="286" t="s">
        <v>4096</v>
      </c>
      <c r="C95" s="273" t="s">
        <v>4097</v>
      </c>
      <c r="D95" s="287"/>
      <c r="E95" s="287"/>
      <c r="F95" s="288"/>
      <c r="G95" s="288"/>
      <c r="H95" s="274"/>
      <c r="I95" s="289"/>
      <c r="J95" s="290"/>
    </row>
    <row r="96" spans="1:11" s="291" customFormat="1" x14ac:dyDescent="0.3">
      <c r="A96" s="269">
        <v>94</v>
      </c>
      <c r="B96" s="286" t="s">
        <v>4098</v>
      </c>
      <c r="C96" s="273" t="s">
        <v>4099</v>
      </c>
      <c r="D96" s="287"/>
      <c r="E96" s="287"/>
      <c r="F96" s="288"/>
      <c r="G96" s="288"/>
      <c r="H96" s="274"/>
      <c r="I96" s="289"/>
      <c r="J96" s="290"/>
    </row>
    <row r="97" spans="1:10" s="291" customFormat="1" x14ac:dyDescent="0.3">
      <c r="A97" s="269">
        <v>95</v>
      </c>
      <c r="B97" s="286" t="s">
        <v>4100</v>
      </c>
      <c r="C97" s="273" t="s">
        <v>4101</v>
      </c>
      <c r="D97" s="287"/>
      <c r="E97" s="287"/>
      <c r="F97" s="288"/>
      <c r="G97" s="288"/>
      <c r="H97" s="274"/>
      <c r="I97" s="289"/>
      <c r="J97" s="290"/>
    </row>
    <row r="98" spans="1:10" s="291" customFormat="1" x14ac:dyDescent="0.3">
      <c r="A98" s="269">
        <v>96</v>
      </c>
      <c r="B98" s="286" t="s">
        <v>4102</v>
      </c>
      <c r="C98" s="273" t="s">
        <v>4103</v>
      </c>
      <c r="D98" s="287"/>
      <c r="E98" s="287"/>
      <c r="F98" s="288"/>
      <c r="G98" s="288"/>
      <c r="H98" s="274"/>
      <c r="I98" s="289"/>
      <c r="J98" s="290"/>
    </row>
    <row r="99" spans="1:10" s="291" customFormat="1" x14ac:dyDescent="0.3">
      <c r="A99" s="269">
        <v>97</v>
      </c>
      <c r="B99" s="286" t="s">
        <v>4104</v>
      </c>
      <c r="C99" s="273" t="s">
        <v>4105</v>
      </c>
      <c r="D99" s="287"/>
      <c r="E99" s="287"/>
      <c r="F99" s="288"/>
      <c r="G99" s="288"/>
      <c r="H99" s="274"/>
      <c r="I99" s="289"/>
      <c r="J99" s="290"/>
    </row>
    <row r="100" spans="1:10" s="291" customFormat="1" x14ac:dyDescent="0.3">
      <c r="A100" s="269">
        <v>98</v>
      </c>
      <c r="B100" s="286" t="s">
        <v>4106</v>
      </c>
      <c r="C100" s="273" t="s">
        <v>4107</v>
      </c>
      <c r="D100" s="287"/>
      <c r="E100" s="287"/>
      <c r="F100" s="288"/>
      <c r="G100" s="288"/>
      <c r="H100" s="274"/>
      <c r="I100" s="289"/>
      <c r="J100" s="290"/>
    </row>
    <row r="101" spans="1:10" s="291" customFormat="1" x14ac:dyDescent="0.3">
      <c r="A101" s="269">
        <v>99</v>
      </c>
      <c r="B101" s="286" t="s">
        <v>4108</v>
      </c>
      <c r="C101" s="273" t="s">
        <v>4109</v>
      </c>
      <c r="D101" s="287"/>
      <c r="E101" s="287"/>
      <c r="F101" s="288"/>
      <c r="G101" s="288"/>
      <c r="H101" s="274"/>
      <c r="I101" s="289"/>
      <c r="J101" s="290"/>
    </row>
    <row r="102" spans="1:10" s="291" customFormat="1" x14ac:dyDescent="0.3">
      <c r="A102" s="269">
        <v>100</v>
      </c>
      <c r="B102" s="286" t="s">
        <v>4110</v>
      </c>
      <c r="C102" s="273" t="s">
        <v>4111</v>
      </c>
      <c r="D102" s="287"/>
      <c r="E102" s="287"/>
      <c r="F102" s="288"/>
      <c r="G102" s="288"/>
      <c r="H102" s="274"/>
      <c r="I102" s="289"/>
      <c r="J102" s="290"/>
    </row>
    <row r="103" spans="1:10" s="291" customFormat="1" x14ac:dyDescent="0.3">
      <c r="A103" s="269">
        <v>101</v>
      </c>
      <c r="B103" s="286" t="s">
        <v>4112</v>
      </c>
      <c r="C103" s="273" t="s">
        <v>4113</v>
      </c>
      <c r="D103" s="287"/>
      <c r="E103" s="287"/>
      <c r="F103" s="288"/>
      <c r="G103" s="288"/>
      <c r="H103" s="274"/>
      <c r="I103" s="289"/>
      <c r="J103" s="290"/>
    </row>
    <row r="104" spans="1:10" s="291" customFormat="1" x14ac:dyDescent="0.3">
      <c r="A104" s="269">
        <v>102</v>
      </c>
      <c r="B104" s="286" t="s">
        <v>4114</v>
      </c>
      <c r="C104" s="273" t="s">
        <v>4115</v>
      </c>
      <c r="D104" s="287"/>
      <c r="E104" s="287"/>
      <c r="F104" s="288"/>
      <c r="G104" s="288"/>
      <c r="H104" s="274"/>
      <c r="I104" s="289"/>
      <c r="J104" s="290"/>
    </row>
    <row r="105" spans="1:10" s="291" customFormat="1" x14ac:dyDescent="0.3">
      <c r="A105" s="269">
        <v>103</v>
      </c>
      <c r="B105" s="286" t="s">
        <v>4116</v>
      </c>
      <c r="C105" s="273" t="s">
        <v>4117</v>
      </c>
      <c r="D105" s="287"/>
      <c r="E105" s="287"/>
      <c r="F105" s="288"/>
      <c r="G105" s="288"/>
      <c r="H105" s="274"/>
      <c r="I105" s="289"/>
      <c r="J105" s="290"/>
    </row>
    <row r="106" spans="1:10" s="291" customFormat="1" x14ac:dyDescent="0.3">
      <c r="A106" s="269">
        <v>104</v>
      </c>
      <c r="B106" s="286" t="s">
        <v>4118</v>
      </c>
      <c r="C106" s="273" t="s">
        <v>4119</v>
      </c>
      <c r="D106" s="287"/>
      <c r="E106" s="287"/>
      <c r="F106" s="288"/>
      <c r="G106" s="288"/>
      <c r="H106" s="274"/>
      <c r="I106" s="289"/>
      <c r="J106" s="290"/>
    </row>
    <row r="107" spans="1:10" s="291" customFormat="1" x14ac:dyDescent="0.3">
      <c r="A107" s="269">
        <v>105</v>
      </c>
      <c r="B107" s="286" t="s">
        <v>4120</v>
      </c>
      <c r="C107" s="273" t="s">
        <v>4121</v>
      </c>
      <c r="D107" s="287"/>
      <c r="E107" s="287"/>
      <c r="F107" s="288"/>
      <c r="G107" s="288"/>
      <c r="H107" s="274"/>
      <c r="I107" s="289"/>
      <c r="J107" s="290"/>
    </row>
    <row r="108" spans="1:10" s="291" customFormat="1" x14ac:dyDescent="0.3">
      <c r="A108" s="269">
        <v>106</v>
      </c>
      <c r="B108" s="286" t="s">
        <v>4122</v>
      </c>
      <c r="C108" s="273" t="s">
        <v>4123</v>
      </c>
      <c r="D108" s="287"/>
      <c r="E108" s="287"/>
      <c r="F108" s="288"/>
      <c r="G108" s="288"/>
      <c r="H108" s="274"/>
      <c r="I108" s="289"/>
      <c r="J108" s="290"/>
    </row>
    <row r="109" spans="1:10" s="291" customFormat="1" x14ac:dyDescent="0.3">
      <c r="A109" s="269">
        <v>107</v>
      </c>
      <c r="B109" s="286" t="s">
        <v>4124</v>
      </c>
      <c r="C109" s="273" t="s">
        <v>4125</v>
      </c>
      <c r="D109" s="287"/>
      <c r="E109" s="287"/>
      <c r="F109" s="288"/>
      <c r="G109" s="288"/>
      <c r="H109" s="274"/>
      <c r="I109" s="289"/>
      <c r="J109" s="290"/>
    </row>
    <row r="110" spans="1:10" s="291" customFormat="1" x14ac:dyDescent="0.3">
      <c r="A110" s="269">
        <v>108</v>
      </c>
      <c r="B110" s="286" t="s">
        <v>4126</v>
      </c>
      <c r="C110" s="273" t="s">
        <v>4127</v>
      </c>
      <c r="D110" s="287"/>
      <c r="E110" s="287"/>
      <c r="F110" s="288"/>
      <c r="G110" s="288"/>
      <c r="H110" s="274"/>
      <c r="I110" s="289"/>
      <c r="J110" s="290"/>
    </row>
    <row r="111" spans="1:10" s="291" customFormat="1" x14ac:dyDescent="0.3">
      <c r="A111" s="269">
        <v>109</v>
      </c>
      <c r="B111" s="286" t="s">
        <v>4128</v>
      </c>
      <c r="C111" s="273" t="s">
        <v>4129</v>
      </c>
      <c r="D111" s="287"/>
      <c r="E111" s="287"/>
      <c r="F111" s="288"/>
      <c r="G111" s="288"/>
      <c r="H111" s="274"/>
      <c r="I111" s="289"/>
      <c r="J111" s="290"/>
    </row>
    <row r="112" spans="1:10" s="291" customFormat="1" x14ac:dyDescent="0.3">
      <c r="A112" s="269">
        <v>110</v>
      </c>
      <c r="B112" s="286" t="s">
        <v>4130</v>
      </c>
      <c r="C112" s="273" t="s">
        <v>4131</v>
      </c>
      <c r="D112" s="287"/>
      <c r="E112" s="287"/>
      <c r="F112" s="288"/>
      <c r="G112" s="288"/>
      <c r="H112" s="274"/>
      <c r="I112" s="289"/>
      <c r="J112" s="290"/>
    </row>
    <row r="113" spans="1:11" s="291" customFormat="1" x14ac:dyDescent="0.3">
      <c r="A113" s="269">
        <v>111</v>
      </c>
      <c r="B113" s="286" t="s">
        <v>4132</v>
      </c>
      <c r="C113" s="273" t="s">
        <v>4133</v>
      </c>
      <c r="D113" s="287"/>
      <c r="E113" s="287"/>
      <c r="F113" s="288"/>
      <c r="G113" s="288"/>
      <c r="H113" s="274"/>
      <c r="I113" s="289"/>
      <c r="J113" s="290"/>
    </row>
    <row r="114" spans="1:11" s="291" customFormat="1" x14ac:dyDescent="0.3">
      <c r="A114" s="269">
        <v>112</v>
      </c>
      <c r="B114" s="286" t="s">
        <v>4134</v>
      </c>
      <c r="C114" s="273" t="s">
        <v>4135</v>
      </c>
      <c r="D114" s="287"/>
      <c r="E114" s="287"/>
      <c r="F114" s="288"/>
      <c r="G114" s="288"/>
      <c r="H114" s="274"/>
      <c r="I114" s="289"/>
      <c r="J114" s="290"/>
    </row>
    <row r="115" spans="1:11" s="291" customFormat="1" x14ac:dyDescent="0.3">
      <c r="A115" s="269">
        <v>113</v>
      </c>
      <c r="B115" s="286" t="s">
        <v>4136</v>
      </c>
      <c r="C115" s="273" t="s">
        <v>4137</v>
      </c>
      <c r="D115" s="287"/>
      <c r="E115" s="287"/>
      <c r="F115" s="288"/>
      <c r="G115" s="288"/>
      <c r="H115" s="274"/>
      <c r="I115" s="289"/>
      <c r="J115" s="290"/>
    </row>
    <row r="116" spans="1:11" s="291" customFormat="1" x14ac:dyDescent="0.3">
      <c r="A116" s="269">
        <v>114</v>
      </c>
      <c r="B116" s="286" t="s">
        <v>4138</v>
      </c>
      <c r="C116" s="273" t="s">
        <v>4139</v>
      </c>
      <c r="D116" s="287"/>
      <c r="E116" s="287"/>
      <c r="F116" s="288"/>
      <c r="G116" s="288"/>
      <c r="H116" s="274"/>
      <c r="I116" s="289"/>
      <c r="J116" s="290"/>
    </row>
    <row r="117" spans="1:11" s="291" customFormat="1" x14ac:dyDescent="0.3">
      <c r="A117" s="269">
        <v>115</v>
      </c>
      <c r="B117" s="286" t="s">
        <v>4140</v>
      </c>
      <c r="C117" s="273" t="s">
        <v>4141</v>
      </c>
      <c r="D117" s="287"/>
      <c r="E117" s="287"/>
      <c r="F117" s="288"/>
      <c r="G117" s="288"/>
      <c r="H117" s="274"/>
      <c r="I117" s="289"/>
      <c r="J117" s="290"/>
    </row>
    <row r="118" spans="1:11" s="291" customFormat="1" x14ac:dyDescent="0.3">
      <c r="A118" s="269">
        <v>116</v>
      </c>
      <c r="B118" s="286" t="s">
        <v>4142</v>
      </c>
      <c r="C118" s="273" t="s">
        <v>4143</v>
      </c>
      <c r="D118" s="287"/>
      <c r="E118" s="287"/>
      <c r="F118" s="288"/>
      <c r="G118" s="288"/>
      <c r="H118" s="274"/>
      <c r="I118" s="289"/>
      <c r="J118" s="290"/>
    </row>
    <row r="119" spans="1:11" s="291" customFormat="1" x14ac:dyDescent="0.3">
      <c r="A119" s="269">
        <v>117</v>
      </c>
      <c r="B119" s="286" t="s">
        <v>4144</v>
      </c>
      <c r="C119" s="273" t="s">
        <v>4145</v>
      </c>
      <c r="D119" s="287"/>
      <c r="E119" s="287"/>
      <c r="F119" s="288"/>
      <c r="G119" s="288"/>
      <c r="H119" s="274"/>
      <c r="I119" s="289"/>
      <c r="J119" s="290"/>
    </row>
    <row r="120" spans="1:11" s="291" customFormat="1" x14ac:dyDescent="0.3">
      <c r="A120" s="269">
        <v>118</v>
      </c>
      <c r="B120" s="286" t="s">
        <v>4146</v>
      </c>
      <c r="C120" s="273" t="s">
        <v>4147</v>
      </c>
      <c r="D120" s="287"/>
      <c r="E120" s="287"/>
      <c r="F120" s="288"/>
      <c r="G120" s="288"/>
      <c r="H120" s="274"/>
      <c r="I120" s="289"/>
      <c r="J120" s="290"/>
    </row>
    <row r="121" spans="1:11" s="291" customFormat="1" x14ac:dyDescent="0.3">
      <c r="A121" s="269">
        <v>119</v>
      </c>
      <c r="B121" s="286" t="s">
        <v>4148</v>
      </c>
      <c r="C121" s="273" t="s">
        <v>4149</v>
      </c>
      <c r="D121" s="287"/>
      <c r="E121" s="287"/>
      <c r="F121" s="288"/>
      <c r="G121" s="288"/>
      <c r="H121" s="274"/>
      <c r="I121" s="289"/>
      <c r="J121" s="290"/>
    </row>
    <row r="122" spans="1:11" s="291" customFormat="1" x14ac:dyDescent="0.3">
      <c r="A122" s="269">
        <v>120</v>
      </c>
      <c r="B122" s="286" t="s">
        <v>4150</v>
      </c>
      <c r="C122" s="273" t="s">
        <v>4151</v>
      </c>
      <c r="D122" s="287"/>
      <c r="E122" s="287"/>
      <c r="F122" s="288"/>
      <c r="G122" s="288"/>
      <c r="H122" s="274"/>
      <c r="I122" s="289"/>
      <c r="J122" s="290"/>
    </row>
    <row r="123" spans="1:11" s="291" customFormat="1" x14ac:dyDescent="0.3">
      <c r="A123" s="269">
        <v>121</v>
      </c>
      <c r="B123" s="286" t="s">
        <v>4152</v>
      </c>
      <c r="C123" s="273" t="s">
        <v>4153</v>
      </c>
      <c r="D123" s="287"/>
      <c r="E123" s="287"/>
      <c r="F123" s="288"/>
      <c r="G123" s="288"/>
      <c r="H123" s="274"/>
      <c r="I123" s="289"/>
      <c r="J123" s="290"/>
    </row>
    <row r="124" spans="1:11" s="291" customFormat="1" x14ac:dyDescent="0.3">
      <c r="A124" s="269">
        <v>122</v>
      </c>
      <c r="B124" s="286" t="s">
        <v>4154</v>
      </c>
      <c r="C124" s="273" t="s">
        <v>4155</v>
      </c>
      <c r="D124" s="287"/>
      <c r="E124" s="287"/>
      <c r="F124" s="288"/>
      <c r="G124" s="288"/>
      <c r="H124" s="274"/>
      <c r="I124" s="289"/>
      <c r="J124" s="290"/>
    </row>
    <row r="125" spans="1:11" s="281" customFormat="1" x14ac:dyDescent="0.3">
      <c r="B125" s="292"/>
      <c r="C125" s="281" t="s">
        <v>4156</v>
      </c>
      <c r="D125" s="282"/>
      <c r="E125" s="282"/>
      <c r="F125" s="282"/>
      <c r="G125" s="282"/>
      <c r="H125" s="282">
        <f>COUNTIF(H4:H124,"=1")</f>
        <v>5</v>
      </c>
      <c r="I125" s="282"/>
      <c r="J125" s="282"/>
      <c r="K125" s="282"/>
    </row>
    <row r="126" spans="1:11" s="281" customFormat="1" x14ac:dyDescent="0.3">
      <c r="B126" s="292"/>
      <c r="C126" s="281" t="s">
        <v>4157</v>
      </c>
      <c r="D126" s="282"/>
      <c r="E126" s="282"/>
      <c r="F126" s="282"/>
      <c r="G126" s="282"/>
      <c r="H126" s="282">
        <f>COUNTIF(H4:H124,"=2")</f>
        <v>14</v>
      </c>
      <c r="I126" s="282"/>
      <c r="J126" s="282"/>
      <c r="K126" s="282"/>
    </row>
    <row r="127" spans="1:11" s="281" customFormat="1" x14ac:dyDescent="0.3">
      <c r="B127" s="292"/>
      <c r="C127" s="281" t="s">
        <v>75</v>
      </c>
      <c r="D127" s="282"/>
      <c r="E127" s="282"/>
      <c r="F127" s="282"/>
      <c r="G127" s="282"/>
      <c r="H127" s="282"/>
      <c r="I127" s="282">
        <f>COUNT(I4:I124)</f>
        <v>16</v>
      </c>
      <c r="J127" s="282"/>
      <c r="K127" s="282"/>
    </row>
    <row r="128" spans="1:11" s="281" customFormat="1" x14ac:dyDescent="0.3">
      <c r="B128" s="292"/>
      <c r="C128" s="281" t="s">
        <v>4158</v>
      </c>
      <c r="D128" s="282">
        <f>COUNTIF(D4:D124,"=1")</f>
        <v>1</v>
      </c>
      <c r="E128" s="282"/>
      <c r="F128" s="282"/>
      <c r="G128" s="282"/>
      <c r="H128" s="282"/>
      <c r="I128" s="282"/>
      <c r="J128" s="282"/>
      <c r="K128" s="282"/>
    </row>
    <row r="129" spans="2:11" s="281" customFormat="1" x14ac:dyDescent="0.3">
      <c r="B129" s="292"/>
      <c r="C129" s="281" t="s">
        <v>4159</v>
      </c>
      <c r="D129" s="282">
        <f>COUNTIF(D4:D124,"=2")</f>
        <v>2</v>
      </c>
      <c r="E129" s="282"/>
      <c r="F129" s="282"/>
      <c r="G129" s="282"/>
      <c r="H129" s="282"/>
      <c r="I129" s="282"/>
      <c r="J129" s="282"/>
      <c r="K129" s="282"/>
    </row>
    <row r="130" spans="2:11" s="281" customFormat="1" x14ac:dyDescent="0.3">
      <c r="B130" s="292"/>
      <c r="C130" s="281" t="s">
        <v>4160</v>
      </c>
      <c r="D130" s="282">
        <f>COUNTIF(D4:D124,"=3")</f>
        <v>7</v>
      </c>
      <c r="E130" s="282"/>
      <c r="F130" s="282"/>
      <c r="G130" s="282"/>
      <c r="H130" s="282"/>
      <c r="I130" s="282"/>
      <c r="J130" s="282"/>
      <c r="K130" s="282"/>
    </row>
    <row r="131" spans="2:11" s="281" customFormat="1" x14ac:dyDescent="0.3">
      <c r="B131" s="292"/>
      <c r="C131" s="283" t="s">
        <v>4161</v>
      </c>
      <c r="D131" s="282"/>
      <c r="E131" s="282"/>
      <c r="F131" s="282">
        <f>COUNT(F4:F124)</f>
        <v>8</v>
      </c>
      <c r="G131" s="282"/>
      <c r="H131" s="282"/>
      <c r="I131" s="282"/>
      <c r="J131" s="282"/>
      <c r="K131" s="282"/>
    </row>
    <row r="132" spans="2:11" s="281" customFormat="1" x14ac:dyDescent="0.3">
      <c r="B132" s="292"/>
      <c r="C132" s="283" t="s">
        <v>4162</v>
      </c>
      <c r="D132" s="282"/>
      <c r="E132" s="282"/>
      <c r="F132" s="282"/>
      <c r="G132" s="282">
        <f>COUNT(G4:G124)</f>
        <v>10</v>
      </c>
      <c r="H132" s="282"/>
      <c r="I132" s="282"/>
      <c r="J132" s="282"/>
      <c r="K132" s="282"/>
    </row>
    <row r="133" spans="2:11" x14ac:dyDescent="0.3">
      <c r="D133" s="271" t="s">
        <v>4163</v>
      </c>
    </row>
    <row r="134" spans="2:11" x14ac:dyDescent="0.3">
      <c r="D134" s="271" t="s">
        <v>4164</v>
      </c>
    </row>
    <row r="135" spans="2:11" x14ac:dyDescent="0.3">
      <c r="D135" s="271" t="s">
        <v>4165</v>
      </c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47BCAA755EA68D449353EFD1CD6BDE3A" ma:contentTypeVersion="5" ma:contentTypeDescription="새 문서를 만듭니다." ma:contentTypeScope="" ma:versionID="ed87a38696c6cc4531c7bd61478c31b2">
  <xsd:schema xmlns:xsd="http://www.w3.org/2001/XMLSchema" xmlns:xs="http://www.w3.org/2001/XMLSchema" xmlns:p="http://schemas.microsoft.com/office/2006/metadata/properties" xmlns:ns3="4d448717-5e50-4ac1-9a44-0657e1555fa0" targetNamespace="http://schemas.microsoft.com/office/2006/metadata/properties" ma:root="true" ma:fieldsID="c3d6734eb7dacb05e33c988350e8da49" ns3:_="">
    <xsd:import namespace="4d448717-5e50-4ac1-9a44-0657e1555f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48717-5e50-4ac1-9a44-0657e1555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43D32A-968F-4476-940D-029052D19FA1}">
  <ds:schemaRefs>
    <ds:schemaRef ds:uri="4d448717-5e50-4ac1-9a44-0657e1555fa0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F64BA8-4A79-4EA9-B6D6-203040FD8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448717-5e50-4ac1-9a44-0657e1555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0F6242-9879-4885-A7C1-F32C58FFD6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식물</vt:lpstr>
      <vt:lpstr>저서성 대형무척추동물</vt:lpstr>
      <vt:lpstr>곤충</vt:lpstr>
      <vt:lpstr>어류</vt:lpstr>
      <vt:lpstr>양서파충류</vt:lpstr>
      <vt:lpstr>포유류</vt:lpstr>
      <vt:lpstr>조류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</dc:creator>
  <cp:lastModifiedBy>user</cp:lastModifiedBy>
  <dcterms:created xsi:type="dcterms:W3CDTF">2024-08-02T02:12:59Z</dcterms:created>
  <dcterms:modified xsi:type="dcterms:W3CDTF">2026-01-27T08:32:16Z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0x01010047BCAA755EA68D449353EFD1CD6BDE3A</vt:lpwstr>
  </property>
</Properties>
</file>